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8850" windowHeight="4545" activeTab="2"/>
  </bookViews>
  <sheets>
    <sheet name="export file" sheetId="1" r:id="rId1"/>
    <sheet name="ALL NRD's with totals" sheetId="2" r:id="rId2"/>
    <sheet name="table 16 pg1 " sheetId="3" r:id="rId3"/>
    <sheet name="table 16 pg2 " sheetId="4" r:id="rId4"/>
    <sheet name="table 16 pg3 " sheetId="5" r:id="rId5"/>
  </sheets>
  <externalReferences>
    <externalReference r:id="rId8"/>
  </externalReferences>
  <definedNames>
    <definedName name="_xlnm.Print_Area" localSheetId="1">'ALL NRD''s with totals'!$A$1:$G$73</definedName>
    <definedName name="_xlnm.Print_Area" localSheetId="2">'table 16 pg1 '!$A$1:$G$73</definedName>
    <definedName name="_xlnm.Print_Area" localSheetId="3">'table 16 pg2 '!$A$1:$G$69</definedName>
    <definedName name="_xlnm.Print_Area" localSheetId="4">'table 16 pg3 '!$A$1:$G$69</definedName>
    <definedName name="wrn.tb16._.out." localSheetId="1" hidden="1">{#N/A,#N/A,FALSE,"table 16 pg1 lb";#N/A,#N/A,FALSE,"table 16 pg2 rb";#N/A,#N/A,FALSE,"table 16 pg3 lb"}</definedName>
    <definedName name="wrn.tb16._.out." hidden="1">{#N/A,#N/A,FALSE,"table 16 pg1 lb";#N/A,#N/A,FALSE,"table 16 pg2 rb";#N/A,#N/A,FALSE,"table 16 pg3 lb"}</definedName>
  </definedNames>
  <calcPr fullCalcOnLoad="1"/>
</workbook>
</file>

<file path=xl/sharedStrings.xml><?xml version="1.0" encoding="utf-8"?>
<sst xmlns="http://schemas.openxmlformats.org/spreadsheetml/2006/main" count="899" uniqueCount="209">
  <si>
    <t>NRD Value</t>
  </si>
  <si>
    <t>Total</t>
  </si>
  <si>
    <t>NRD Rate</t>
  </si>
  <si>
    <t>Taxes Levied</t>
  </si>
  <si>
    <t>NRD</t>
  </si>
  <si>
    <t>NATURAL RESOURCE DISTRICT</t>
  </si>
  <si>
    <t>Value, Tax Rates, &amp; Property Taxes Levied</t>
  </si>
  <si>
    <t>CENTRAL PLATTE:</t>
  </si>
  <si>
    <t>CENTRAL PLATTE TOTAL</t>
  </si>
  <si>
    <t>LEWIS &amp; CLARK:</t>
  </si>
  <si>
    <t>LEWIS &amp; CLARK TOTAL</t>
  </si>
  <si>
    <t>LITTLE BLUE:</t>
  </si>
  <si>
    <t>LITTLE BLUE TOTAL</t>
  </si>
  <si>
    <t>LOWER BIG BLUE:</t>
  </si>
  <si>
    <t>LOWER BIG BLUE TOTAL</t>
  </si>
  <si>
    <t>LOWER ELKHORN:</t>
  </si>
  <si>
    <t>LOWER ELKHORN TOTAL</t>
  </si>
  <si>
    <t>LOWER LOUP:</t>
  </si>
  <si>
    <t>LOWER LOUP TOTAL</t>
  </si>
  <si>
    <t>LOWER NIOBRARA:</t>
  </si>
  <si>
    <t>LOWER NIOBRARA TOTAL</t>
  </si>
  <si>
    <t>LOWER PLATTE NORTH:</t>
  </si>
  <si>
    <t>LOWER PLATTE NORTH TOTAL</t>
  </si>
  <si>
    <t>LOWER PLATTE SOUTH:</t>
  </si>
  <si>
    <t>LOWER REPUBLICAN:</t>
  </si>
  <si>
    <t>LOWER REPUBLICAN TOTAL</t>
  </si>
  <si>
    <t>MIDDLE NIOBRARA:</t>
  </si>
  <si>
    <t>MIDDLE NIOBRARA TOTAL</t>
  </si>
  <si>
    <t>MIDDLE REPUBLICAN:</t>
  </si>
  <si>
    <t>MIDDLE REPUBLICAN TOTAL</t>
  </si>
  <si>
    <t>NEMAHA:</t>
  </si>
  <si>
    <t>NEMAHA TOTAL</t>
  </si>
  <si>
    <t>NORTH PLATTE:</t>
  </si>
  <si>
    <t>NORTH PLATTE TOTAL</t>
  </si>
  <si>
    <t>PAPIO-MISSOURI RIVER:</t>
  </si>
  <si>
    <t>PAPIO-MISSOURI RIVER TOTAL</t>
  </si>
  <si>
    <t>SOUTH-PLATTE:</t>
  </si>
  <si>
    <t>SOUTH-PLATTE TOTAL</t>
  </si>
  <si>
    <t>TRI-BASIN:</t>
  </si>
  <si>
    <t>TRI-BASIN TOTAL</t>
  </si>
  <si>
    <t>TWIN PLATTE:</t>
  </si>
  <si>
    <t>TWIN PLATTE TOTAL</t>
  </si>
  <si>
    <t>UPPER BIG BLUE:</t>
  </si>
  <si>
    <t>UPPER BIG BLUE TOTAL</t>
  </si>
  <si>
    <t>UPPER ELKHORN:</t>
  </si>
  <si>
    <t>UPPER ELKHORN TOTAL</t>
  </si>
  <si>
    <t>UPPER LOUP:</t>
  </si>
  <si>
    <t>UPPER LOUP TOTAL</t>
  </si>
  <si>
    <t>UPPER NIOBRARA-WHITE:</t>
  </si>
  <si>
    <t>UPPER NIOBRARA-WHITE TOTAL</t>
  </si>
  <si>
    <t>UPPER REPUBLICAN:</t>
  </si>
  <si>
    <t>UPPER REPUBLICAN TOTAL</t>
  </si>
  <si>
    <t>LOWER PLATTE SOUTH TOTAL</t>
  </si>
  <si>
    <t>BUFFALO</t>
  </si>
  <si>
    <t>CUSTER</t>
  </si>
  <si>
    <t>DAWSON</t>
  </si>
  <si>
    <t>FRONTIER</t>
  </si>
  <si>
    <t>HALL</t>
  </si>
  <si>
    <t>HAMILTON</t>
  </si>
  <si>
    <t>HOWARD</t>
  </si>
  <si>
    <t>MERRICK</t>
  </si>
  <si>
    <t>NANCE</t>
  </si>
  <si>
    <t>PLATTE</t>
  </si>
  <si>
    <t>POLK</t>
  </si>
  <si>
    <t>CEDAR</t>
  </si>
  <si>
    <t>DIXON</t>
  </si>
  <si>
    <t>KNOX</t>
  </si>
  <si>
    <t>ADAMS</t>
  </si>
  <si>
    <t>CLAY</t>
  </si>
  <si>
    <t>FILLMORE</t>
  </si>
  <si>
    <t>JEFFERSON</t>
  </si>
  <si>
    <t>NUCKOLLS</t>
  </si>
  <si>
    <t>THAYER</t>
  </si>
  <si>
    <t>WEBSTER</t>
  </si>
  <si>
    <t>GAGE</t>
  </si>
  <si>
    <t>PAWNEE</t>
  </si>
  <si>
    <t>SALINE</t>
  </si>
  <si>
    <t>ANTELOPE</t>
  </si>
  <si>
    <t>BURT</t>
  </si>
  <si>
    <t>COLFAX</t>
  </si>
  <si>
    <t>CUMING</t>
  </si>
  <si>
    <t>DAKOTA</t>
  </si>
  <si>
    <t>DODGE</t>
  </si>
  <si>
    <t>MADISON</t>
  </si>
  <si>
    <t>PIERCE</t>
  </si>
  <si>
    <t>STANTON</t>
  </si>
  <si>
    <t>THURSTON</t>
  </si>
  <si>
    <t>WAYNE</t>
  </si>
  <si>
    <t>BOONE</t>
  </si>
  <si>
    <t>BUTLER</t>
  </si>
  <si>
    <t>GARFIELD</t>
  </si>
  <si>
    <t>GREELEY</t>
  </si>
  <si>
    <t>LOUP</t>
  </si>
  <si>
    <t>ROCK</t>
  </si>
  <si>
    <t>SHERMAN</t>
  </si>
  <si>
    <t>VALLEY</t>
  </si>
  <si>
    <t>WHEELER</t>
  </si>
  <si>
    <t>BOYD</t>
  </si>
  <si>
    <t>HOLT</t>
  </si>
  <si>
    <t>KEYA PAHA</t>
  </si>
  <si>
    <t>SAUNDERS</t>
  </si>
  <si>
    <t>CASS</t>
  </si>
  <si>
    <t>LANCASTER</t>
  </si>
  <si>
    <t>OTOE</t>
  </si>
  <si>
    <t>SEWARD</t>
  </si>
  <si>
    <t>FRANKLIN</t>
  </si>
  <si>
    <t>FURNAS</t>
  </si>
  <si>
    <t>HARLAN</t>
  </si>
  <si>
    <t>BROWN</t>
  </si>
  <si>
    <t>CHERRY</t>
  </si>
  <si>
    <t>HAYES</t>
  </si>
  <si>
    <t>HITCHCOCK</t>
  </si>
  <si>
    <t>LINCOLN</t>
  </si>
  <si>
    <t>RED WILLOW</t>
  </si>
  <si>
    <t>NEMAHA</t>
  </si>
  <si>
    <t>JOHNSON</t>
  </si>
  <si>
    <t>RICHARDSON</t>
  </si>
  <si>
    <t>BANNER</t>
  </si>
  <si>
    <t>GARDEN</t>
  </si>
  <si>
    <t>MORRILL</t>
  </si>
  <si>
    <t>SCOTTS BLUFF</t>
  </si>
  <si>
    <t>SIOUX</t>
  </si>
  <si>
    <t>DOUGLAS</t>
  </si>
  <si>
    <t>SARPY</t>
  </si>
  <si>
    <t>WASHINGTON</t>
  </si>
  <si>
    <t>CHEYENNE</t>
  </si>
  <si>
    <t>DEUEL</t>
  </si>
  <si>
    <t>KIMBALL</t>
  </si>
  <si>
    <t>GOSPER</t>
  </si>
  <si>
    <t>KEARNEY</t>
  </si>
  <si>
    <t>PHELPS</t>
  </si>
  <si>
    <t>ARTHUR</t>
  </si>
  <si>
    <t>KEITH</t>
  </si>
  <si>
    <t>MCPHERSON</t>
  </si>
  <si>
    <t>YORK</t>
  </si>
  <si>
    <t>BLAINE</t>
  </si>
  <si>
    <t>GRANT</t>
  </si>
  <si>
    <t>HOOKER</t>
  </si>
  <si>
    <t>LOGAN</t>
  </si>
  <si>
    <t>THOMAS</t>
  </si>
  <si>
    <t>BOX BUTTE</t>
  </si>
  <si>
    <t>DAWES</t>
  </si>
  <si>
    <t>SHERIDAN</t>
  </si>
  <si>
    <t>CHASE</t>
  </si>
  <si>
    <t>DUNDY</t>
  </si>
  <si>
    <t>PERKINS</t>
  </si>
  <si>
    <t>General</t>
  </si>
  <si>
    <t>Fund Rate</t>
  </si>
  <si>
    <t>Other</t>
  </si>
  <si>
    <t>Rate</t>
  </si>
  <si>
    <t>Bond</t>
  </si>
  <si>
    <t>STATE TOTALS  (23 NRD's)</t>
  </si>
  <si>
    <t>cnty</t>
  </si>
  <si>
    <t>ptxcode</t>
  </si>
  <si>
    <t>CENTRAL PLATTE</t>
  </si>
  <si>
    <t>701</t>
  </si>
  <si>
    <t>LEWIS &amp; CLARK</t>
  </si>
  <si>
    <t>702</t>
  </si>
  <si>
    <t>LITTLE BLUE</t>
  </si>
  <si>
    <t>703</t>
  </si>
  <si>
    <t>LOWER BIG BLUE</t>
  </si>
  <si>
    <t>704</t>
  </si>
  <si>
    <t>LOWER ELKHORN</t>
  </si>
  <si>
    <t>705</t>
  </si>
  <si>
    <t>LOWER LOUP</t>
  </si>
  <si>
    <t>706</t>
  </si>
  <si>
    <t>LOWER NIOBRARA</t>
  </si>
  <si>
    <t>707</t>
  </si>
  <si>
    <t>LOWER PLATTE NORTH</t>
  </si>
  <si>
    <t>709</t>
  </si>
  <si>
    <t>LOWER PLATTE SOUTH</t>
  </si>
  <si>
    <t>710</t>
  </si>
  <si>
    <t>LOWER REPUBLICAN</t>
  </si>
  <si>
    <t>711</t>
  </si>
  <si>
    <t>MIDDLE NIOBRARA</t>
  </si>
  <si>
    <t>713</t>
  </si>
  <si>
    <t>MIDDLE REPUBLICAN</t>
  </si>
  <si>
    <t>714</t>
  </si>
  <si>
    <t>715</t>
  </si>
  <si>
    <t>NORTH PLATTE</t>
  </si>
  <si>
    <t>716</t>
  </si>
  <si>
    <t>PAPIO-MISSOURI RIVER</t>
  </si>
  <si>
    <t>717</t>
  </si>
  <si>
    <t>SOUTH-PLATTE</t>
  </si>
  <si>
    <t>718</t>
  </si>
  <si>
    <t>TRI-BASIN</t>
  </si>
  <si>
    <t>719</t>
  </si>
  <si>
    <t>TWIN PLATTE</t>
  </si>
  <si>
    <t>720</t>
  </si>
  <si>
    <t>UPPER BIG BLUE</t>
  </si>
  <si>
    <t>721</t>
  </si>
  <si>
    <t>UPPER ELKHORN</t>
  </si>
  <si>
    <t>722</t>
  </si>
  <si>
    <t>UPPER LOUP</t>
  </si>
  <si>
    <t>723</t>
  </si>
  <si>
    <t>UPPER NIOBRARA-WHITE</t>
  </si>
  <si>
    <t>724</t>
  </si>
  <si>
    <t>UPPER REPUBLICAN</t>
  </si>
  <si>
    <t>725</t>
  </si>
  <si>
    <t>countyname</t>
  </si>
  <si>
    <t>subtotal page 3</t>
  </si>
  <si>
    <t>subtotal page 2</t>
  </si>
  <si>
    <t>subtotal page 1</t>
  </si>
  <si>
    <t>grand totals</t>
  </si>
  <si>
    <t>NE Dept. of Revenue, Property Assessment Division   export file 2016 Annual Report Table 16</t>
  </si>
  <si>
    <t>source: 2016 CTL Reports</t>
  </si>
  <si>
    <t>Table 16 Natural Resource Districts (NRD) 2016</t>
  </si>
  <si>
    <t>NE Dept. of Revenue Property Assessment Division    NRD  data for Annual Rpt table 16</t>
  </si>
  <si>
    <t>source: 2016 CTL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</si>
</sst>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3" fillId="0" borderId="11" xfId="0" applyFont="1" applyFill="1" applyBorder="1" applyAlignment="1">
      <alignment horizontal="left" indent="2"/>
    </xf>
    <xf numFmtId="38" fontId="3" fillId="0" borderId="11" xfId="0" applyNumberFormat="1" applyFont="1" applyFill="1" applyBorder="1" applyAlignment="1">
      <alignment/>
    </xf>
    <xf numFmtId="165" fontId="3" fillId="0" borderId="11" xfId="0" applyNumberFormat="1" applyFont="1" applyFill="1" applyBorder="1" applyAlignment="1">
      <alignment/>
    </xf>
    <xf numFmtId="38" fontId="4" fillId="0" borderId="12" xfId="0" applyNumberFormat="1" applyFont="1" applyFill="1" applyBorder="1" applyAlignment="1">
      <alignment/>
    </xf>
    <xf numFmtId="38" fontId="4" fillId="0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40" fontId="3" fillId="0" borderId="11" xfId="0" applyNumberFormat="1" applyFont="1" applyFill="1" applyBorder="1" applyAlignment="1">
      <alignment/>
    </xf>
    <xf numFmtId="40" fontId="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5" fontId="3" fillId="0" borderId="12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3" fillId="0" borderId="0" xfId="0" applyNumberFormat="1" applyFont="1" applyAlignment="1">
      <alignment horizontal="centerContinuous"/>
    </xf>
    <xf numFmtId="165" fontId="4" fillId="0" borderId="10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0" fillId="0" borderId="0" xfId="0" applyNumberFormat="1" applyFill="1" applyAlignment="1">
      <alignment/>
    </xf>
    <xf numFmtId="165" fontId="4" fillId="0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38" fontId="4" fillId="33" borderId="12" xfId="0" applyNumberFormat="1" applyFont="1" applyFill="1" applyBorder="1" applyAlignment="1">
      <alignment/>
    </xf>
    <xf numFmtId="165" fontId="4" fillId="33" borderId="12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38" fontId="4" fillId="33" borderId="10" xfId="0" applyNumberFormat="1" applyFont="1" applyFill="1" applyBorder="1" applyAlignment="1">
      <alignment/>
    </xf>
    <xf numFmtId="165" fontId="4" fillId="33" borderId="10" xfId="0" applyNumberFormat="1" applyFont="1" applyFill="1" applyBorder="1" applyAlignment="1">
      <alignment/>
    </xf>
    <xf numFmtId="44" fontId="3" fillId="0" borderId="11" xfId="44" applyFont="1" applyFill="1" applyBorder="1" applyAlignment="1">
      <alignment/>
    </xf>
    <xf numFmtId="44" fontId="4" fillId="33" borderId="10" xfId="44" applyFont="1" applyFill="1" applyBorder="1" applyAlignment="1">
      <alignment/>
    </xf>
    <xf numFmtId="44" fontId="4" fillId="33" borderId="12" xfId="44" applyFont="1" applyFill="1" applyBorder="1" applyAlignment="1">
      <alignment/>
    </xf>
    <xf numFmtId="44" fontId="4" fillId="0" borderId="12" xfId="44" applyFont="1" applyFill="1" applyBorder="1" applyAlignment="1">
      <alignment/>
    </xf>
    <xf numFmtId="44" fontId="3" fillId="0" borderId="11" xfId="0" applyNumberFormat="1" applyFont="1" applyFill="1" applyBorder="1" applyAlignment="1">
      <alignment/>
    </xf>
    <xf numFmtId="44" fontId="4" fillId="33" borderId="12" xfId="0" applyNumberFormat="1" applyFont="1" applyFill="1" applyBorder="1" applyAlignment="1">
      <alignment/>
    </xf>
    <xf numFmtId="44" fontId="4" fillId="33" borderId="10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" fillId="0" borderId="13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38" fontId="0" fillId="0" borderId="0" xfId="0" applyNumberFormat="1" applyAlignment="1">
      <alignment/>
    </xf>
    <xf numFmtId="0" fontId="0" fillId="0" borderId="0" xfId="0" applyFont="1" applyFill="1" applyAlignment="1">
      <alignment/>
    </xf>
    <xf numFmtId="38" fontId="0" fillId="0" borderId="0" xfId="0" applyNumberForma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8" fontId="4" fillId="0" borderId="12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f%20files\NRD%20Value%20Rates%20Taxes%20CTL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RD's with totals"/>
      <sheetName val="nrdout rearrange"/>
      <sheetName val="nrdou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421875" style="0" customWidth="1"/>
    <col min="2" max="2" width="9.140625" style="64" customWidth="1"/>
    <col min="3" max="3" width="13.7109375" style="64" bestFit="1" customWidth="1"/>
    <col min="4" max="4" width="14.8515625" style="53" bestFit="1" customWidth="1"/>
    <col min="5" max="8" width="9.140625" style="32" customWidth="1"/>
    <col min="9" max="9" width="12.7109375" style="54" bestFit="1" customWidth="1"/>
    <col min="10" max="10" width="9.140625" style="14" customWidth="1"/>
  </cols>
  <sheetData>
    <row r="1" spans="1:10" ht="12.75">
      <c r="A1" s="5" t="s">
        <v>204</v>
      </c>
      <c r="B1" s="61"/>
      <c r="C1" s="61"/>
      <c r="D1" s="57"/>
      <c r="E1" s="58"/>
      <c r="F1" s="58"/>
      <c r="G1" s="58"/>
      <c r="H1" s="58"/>
      <c r="I1" s="59"/>
      <c r="J1" s="65"/>
    </row>
    <row r="2" spans="1:10" ht="12.75">
      <c r="A2" s="5" t="s">
        <v>205</v>
      </c>
      <c r="B2" s="61"/>
      <c r="C2" s="61"/>
      <c r="D2" s="57"/>
      <c r="E2" s="58"/>
      <c r="F2" s="58"/>
      <c r="G2" s="58"/>
      <c r="H2" s="58"/>
      <c r="I2" s="59"/>
      <c r="J2" s="65"/>
    </row>
    <row r="3" spans="1:10" ht="12.75">
      <c r="A3" s="60"/>
      <c r="B3" s="62"/>
      <c r="C3" s="62"/>
      <c r="D3" s="8"/>
      <c r="E3" s="8" t="s">
        <v>146</v>
      </c>
      <c r="F3" s="8" t="s">
        <v>148</v>
      </c>
      <c r="G3" s="8" t="s">
        <v>150</v>
      </c>
      <c r="H3" s="9" t="s">
        <v>1</v>
      </c>
      <c r="I3" s="8" t="s">
        <v>4</v>
      </c>
      <c r="J3" s="66"/>
    </row>
    <row r="4" spans="1:10" ht="12.75">
      <c r="A4" s="55" t="s">
        <v>5</v>
      </c>
      <c r="B4" s="63" t="s">
        <v>152</v>
      </c>
      <c r="C4" s="63" t="s">
        <v>199</v>
      </c>
      <c r="D4" s="55" t="s">
        <v>0</v>
      </c>
      <c r="E4" s="55" t="s">
        <v>147</v>
      </c>
      <c r="F4" s="55" t="s">
        <v>149</v>
      </c>
      <c r="G4" s="55" t="s">
        <v>149</v>
      </c>
      <c r="H4" s="56" t="s">
        <v>2</v>
      </c>
      <c r="I4" s="55" t="s">
        <v>3</v>
      </c>
      <c r="J4" s="67" t="s">
        <v>153</v>
      </c>
    </row>
    <row r="5" spans="1:10" ht="12.75">
      <c r="A5" s="5" t="s">
        <v>154</v>
      </c>
      <c r="B5" s="61">
        <v>10</v>
      </c>
      <c r="C5" s="61" t="s">
        <v>53</v>
      </c>
      <c r="D5" s="57">
        <v>4925318099</v>
      </c>
      <c r="E5" s="58">
        <v>0.028396</v>
      </c>
      <c r="F5" s="58">
        <v>0.007421</v>
      </c>
      <c r="G5" s="58">
        <v>0</v>
      </c>
      <c r="H5" s="58">
        <v>0.035817</v>
      </c>
      <c r="I5" s="59">
        <v>1764103.51</v>
      </c>
      <c r="J5" s="65" t="s">
        <v>155</v>
      </c>
    </row>
    <row r="6" spans="1:10" ht="12.75">
      <c r="A6" s="5" t="s">
        <v>154</v>
      </c>
      <c r="B6" s="61">
        <v>21</v>
      </c>
      <c r="C6" s="61" t="s">
        <v>54</v>
      </c>
      <c r="D6" s="57">
        <v>313519632</v>
      </c>
      <c r="E6" s="58">
        <v>0.028396</v>
      </c>
      <c r="F6" s="58">
        <v>0.007421</v>
      </c>
      <c r="G6" s="58">
        <v>0</v>
      </c>
      <c r="H6" s="58">
        <v>0.035817</v>
      </c>
      <c r="I6" s="59">
        <v>112293.24</v>
      </c>
      <c r="J6" s="65" t="s">
        <v>155</v>
      </c>
    </row>
    <row r="7" spans="1:10" ht="12.75">
      <c r="A7" s="5" t="s">
        <v>154</v>
      </c>
      <c r="B7" s="61">
        <v>24</v>
      </c>
      <c r="C7" s="61" t="s">
        <v>55</v>
      </c>
      <c r="D7" s="57">
        <v>3320997753</v>
      </c>
      <c r="E7" s="58">
        <v>0.028396</v>
      </c>
      <c r="F7" s="58">
        <v>0.007421</v>
      </c>
      <c r="G7" s="58">
        <v>0</v>
      </c>
      <c r="H7" s="58">
        <v>0.035817</v>
      </c>
      <c r="I7" s="59">
        <v>1189483.36</v>
      </c>
      <c r="J7" s="65" t="s">
        <v>155</v>
      </c>
    </row>
    <row r="8" spans="1:10" ht="12.75">
      <c r="A8" s="5" t="s">
        <v>154</v>
      </c>
      <c r="B8" s="61">
        <v>32</v>
      </c>
      <c r="C8" s="61" t="s">
        <v>56</v>
      </c>
      <c r="D8" s="57">
        <v>78629201</v>
      </c>
      <c r="E8" s="58">
        <v>0.028396</v>
      </c>
      <c r="F8" s="58">
        <v>0.007421</v>
      </c>
      <c r="G8" s="58">
        <v>0</v>
      </c>
      <c r="H8" s="58">
        <v>0.035817</v>
      </c>
      <c r="I8" s="59">
        <v>28162.54</v>
      </c>
      <c r="J8" s="65" t="s">
        <v>155</v>
      </c>
    </row>
    <row r="9" spans="1:10" ht="12.75">
      <c r="A9" s="5" t="s">
        <v>154</v>
      </c>
      <c r="B9" s="61">
        <v>40</v>
      </c>
      <c r="C9" s="61" t="s">
        <v>57</v>
      </c>
      <c r="D9" s="57">
        <v>5473422322</v>
      </c>
      <c r="E9" s="58">
        <v>0.028396</v>
      </c>
      <c r="F9" s="58">
        <v>0.007421</v>
      </c>
      <c r="G9" s="58">
        <v>0</v>
      </c>
      <c r="H9" s="58">
        <v>0.035817</v>
      </c>
      <c r="I9" s="59">
        <v>1960414.58</v>
      </c>
      <c r="J9" s="65" t="s">
        <v>155</v>
      </c>
    </row>
    <row r="10" spans="1:10" ht="12.75">
      <c r="A10" s="5" t="s">
        <v>154</v>
      </c>
      <c r="B10" s="61">
        <v>41</v>
      </c>
      <c r="C10" s="61" t="s">
        <v>58</v>
      </c>
      <c r="D10" s="57">
        <v>201295171</v>
      </c>
      <c r="E10" s="58">
        <v>0.028396</v>
      </c>
      <c r="F10" s="58">
        <v>0.007421</v>
      </c>
      <c r="G10" s="58">
        <v>0</v>
      </c>
      <c r="H10" s="58">
        <v>0.035817</v>
      </c>
      <c r="I10" s="59">
        <v>72097.88</v>
      </c>
      <c r="J10" s="65" t="s">
        <v>155</v>
      </c>
    </row>
    <row r="11" spans="1:10" ht="12.75">
      <c r="A11" s="5" t="s">
        <v>154</v>
      </c>
      <c r="B11" s="61">
        <v>47</v>
      </c>
      <c r="C11" s="61" t="s">
        <v>59</v>
      </c>
      <c r="D11" s="57">
        <v>150903619</v>
      </c>
      <c r="E11" s="58">
        <v>0.028396</v>
      </c>
      <c r="F11" s="58">
        <v>0.007421</v>
      </c>
      <c r="G11" s="58">
        <v>0</v>
      </c>
      <c r="H11" s="58">
        <v>0.035817</v>
      </c>
      <c r="I11" s="59">
        <v>54049.09</v>
      </c>
      <c r="J11" s="65" t="s">
        <v>155</v>
      </c>
    </row>
    <row r="12" spans="1:10" ht="12.75">
      <c r="A12" s="5" t="s">
        <v>154</v>
      </c>
      <c r="B12" s="61">
        <v>61</v>
      </c>
      <c r="C12" s="61" t="s">
        <v>60</v>
      </c>
      <c r="D12" s="57">
        <v>1730030375</v>
      </c>
      <c r="E12" s="58">
        <v>0.028396</v>
      </c>
      <c r="F12" s="58">
        <v>0.007421</v>
      </c>
      <c r="G12" s="58">
        <v>0</v>
      </c>
      <c r="H12" s="58">
        <v>0.035817</v>
      </c>
      <c r="I12" s="59">
        <v>619645.66</v>
      </c>
      <c r="J12" s="65" t="s">
        <v>155</v>
      </c>
    </row>
    <row r="13" spans="1:10" ht="12.75">
      <c r="A13" s="5" t="s">
        <v>154</v>
      </c>
      <c r="B13" s="61">
        <v>63</v>
      </c>
      <c r="C13" s="61" t="s">
        <v>61</v>
      </c>
      <c r="D13" s="57">
        <v>111961096</v>
      </c>
      <c r="E13" s="58">
        <v>0.028396</v>
      </c>
      <c r="F13" s="58">
        <v>0.007421</v>
      </c>
      <c r="G13" s="58">
        <v>0</v>
      </c>
      <c r="H13" s="58">
        <v>0.035817</v>
      </c>
      <c r="I13" s="59">
        <v>40101.14</v>
      </c>
      <c r="J13" s="65" t="s">
        <v>155</v>
      </c>
    </row>
    <row r="14" spans="1:10" ht="12.75">
      <c r="A14" s="5" t="s">
        <v>154</v>
      </c>
      <c r="B14" s="61">
        <v>71</v>
      </c>
      <c r="C14" s="61" t="s">
        <v>62</v>
      </c>
      <c r="D14" s="57">
        <v>95252988</v>
      </c>
      <c r="E14" s="58">
        <v>0.028396</v>
      </c>
      <c r="F14" s="58">
        <v>0.007421</v>
      </c>
      <c r="G14" s="58">
        <v>0</v>
      </c>
      <c r="H14" s="58">
        <v>0.035817</v>
      </c>
      <c r="I14" s="59">
        <v>34116.81</v>
      </c>
      <c r="J14" s="65" t="s">
        <v>155</v>
      </c>
    </row>
    <row r="15" spans="1:10" ht="12.75">
      <c r="A15" s="5" t="s">
        <v>154</v>
      </c>
      <c r="B15" s="61">
        <v>72</v>
      </c>
      <c r="C15" s="61" t="s">
        <v>63</v>
      </c>
      <c r="D15" s="57">
        <v>652044557</v>
      </c>
      <c r="E15" s="58">
        <v>0.028396</v>
      </c>
      <c r="F15" s="58">
        <v>0.007421</v>
      </c>
      <c r="G15" s="58">
        <v>0</v>
      </c>
      <c r="H15" s="58">
        <v>0.035817</v>
      </c>
      <c r="I15" s="59">
        <v>233542.41</v>
      </c>
      <c r="J15" s="65" t="s">
        <v>155</v>
      </c>
    </row>
    <row r="16" spans="1:10" ht="12.75">
      <c r="A16" s="5" t="s">
        <v>156</v>
      </c>
      <c r="B16" s="61">
        <v>14</v>
      </c>
      <c r="C16" s="61" t="s">
        <v>64</v>
      </c>
      <c r="D16" s="57">
        <v>1825462522</v>
      </c>
      <c r="E16" s="58">
        <v>0.022969</v>
      </c>
      <c r="F16" s="58">
        <v>0</v>
      </c>
      <c r="G16" s="58">
        <v>0</v>
      </c>
      <c r="H16" s="58">
        <v>0.022969</v>
      </c>
      <c r="I16" s="59">
        <v>419291.17</v>
      </c>
      <c r="J16" s="65" t="s">
        <v>157</v>
      </c>
    </row>
    <row r="17" spans="1:10" ht="12.75">
      <c r="A17" s="5" t="s">
        <v>156</v>
      </c>
      <c r="B17" s="61">
        <v>26</v>
      </c>
      <c r="C17" s="61" t="s">
        <v>65</v>
      </c>
      <c r="D17" s="57">
        <v>991492374</v>
      </c>
      <c r="E17" s="58">
        <v>0.022969</v>
      </c>
      <c r="F17" s="58">
        <v>0</v>
      </c>
      <c r="G17" s="58">
        <v>0</v>
      </c>
      <c r="H17" s="58">
        <v>0.022969</v>
      </c>
      <c r="I17" s="59">
        <v>227736.23</v>
      </c>
      <c r="J17" s="65" t="s">
        <v>157</v>
      </c>
    </row>
    <row r="18" spans="1:10" ht="12.75">
      <c r="A18" s="5" t="s">
        <v>156</v>
      </c>
      <c r="B18" s="61">
        <v>54</v>
      </c>
      <c r="C18" s="61" t="s">
        <v>66</v>
      </c>
      <c r="D18" s="57">
        <v>1247635440</v>
      </c>
      <c r="E18" s="58">
        <v>0.022969</v>
      </c>
      <c r="F18" s="58">
        <v>0</v>
      </c>
      <c r="G18" s="58">
        <v>0</v>
      </c>
      <c r="H18" s="58">
        <v>0.022969</v>
      </c>
      <c r="I18" s="59">
        <v>286569.03</v>
      </c>
      <c r="J18" s="65" t="s">
        <v>157</v>
      </c>
    </row>
    <row r="19" spans="1:10" ht="12.75">
      <c r="A19" s="5" t="s">
        <v>158</v>
      </c>
      <c r="B19" s="61">
        <v>1</v>
      </c>
      <c r="C19" s="61" t="s">
        <v>67</v>
      </c>
      <c r="D19" s="57">
        <v>3108335961</v>
      </c>
      <c r="E19" s="58">
        <v>0.017706</v>
      </c>
      <c r="F19" s="58">
        <v>0</v>
      </c>
      <c r="G19" s="58">
        <v>0</v>
      </c>
      <c r="H19" s="58">
        <v>0.017706</v>
      </c>
      <c r="I19" s="59">
        <v>550370.81</v>
      </c>
      <c r="J19" s="65" t="s">
        <v>159</v>
      </c>
    </row>
    <row r="20" spans="1:10" ht="12.75">
      <c r="A20" s="5" t="s">
        <v>158</v>
      </c>
      <c r="B20" s="61">
        <v>18</v>
      </c>
      <c r="C20" s="61" t="s">
        <v>68</v>
      </c>
      <c r="D20" s="57">
        <v>1200791505</v>
      </c>
      <c r="E20" s="58">
        <v>0.017706</v>
      </c>
      <c r="F20" s="58">
        <v>0</v>
      </c>
      <c r="G20" s="58">
        <v>0</v>
      </c>
      <c r="H20" s="58">
        <v>0.017706</v>
      </c>
      <c r="I20" s="59">
        <v>212612.47</v>
      </c>
      <c r="J20" s="65" t="s">
        <v>159</v>
      </c>
    </row>
    <row r="21" spans="1:10" ht="12.75">
      <c r="A21" s="5" t="s">
        <v>158</v>
      </c>
      <c r="B21" s="61">
        <v>30</v>
      </c>
      <c r="C21" s="61" t="s">
        <v>69</v>
      </c>
      <c r="D21" s="57">
        <v>583186631</v>
      </c>
      <c r="E21" s="58">
        <v>0.017706</v>
      </c>
      <c r="F21" s="58">
        <v>0</v>
      </c>
      <c r="G21" s="58">
        <v>0</v>
      </c>
      <c r="H21" s="58">
        <v>0.017706</v>
      </c>
      <c r="I21" s="59">
        <v>103259.16</v>
      </c>
      <c r="J21" s="65" t="s">
        <v>159</v>
      </c>
    </row>
    <row r="22" spans="1:10" ht="12.75">
      <c r="A22" s="5" t="s">
        <v>158</v>
      </c>
      <c r="B22" s="61">
        <v>48</v>
      </c>
      <c r="C22" s="61" t="s">
        <v>70</v>
      </c>
      <c r="D22" s="57">
        <v>1018083489</v>
      </c>
      <c r="E22" s="58">
        <v>0.017706</v>
      </c>
      <c r="F22" s="58">
        <v>0</v>
      </c>
      <c r="G22" s="58">
        <v>0</v>
      </c>
      <c r="H22" s="58">
        <v>0.017706</v>
      </c>
      <c r="I22" s="59">
        <v>180262.03</v>
      </c>
      <c r="J22" s="65" t="s">
        <v>159</v>
      </c>
    </row>
    <row r="23" spans="1:10" ht="12.75">
      <c r="A23" s="5" t="s">
        <v>158</v>
      </c>
      <c r="B23" s="61">
        <v>65</v>
      </c>
      <c r="C23" s="61" t="s">
        <v>71</v>
      </c>
      <c r="D23" s="57">
        <v>1021558190</v>
      </c>
      <c r="E23" s="58">
        <v>0.017706</v>
      </c>
      <c r="F23" s="58">
        <v>0</v>
      </c>
      <c r="G23" s="58">
        <v>0</v>
      </c>
      <c r="H23" s="58">
        <v>0.017706</v>
      </c>
      <c r="I23" s="59">
        <v>180877.53</v>
      </c>
      <c r="J23" s="65" t="s">
        <v>159</v>
      </c>
    </row>
    <row r="24" spans="1:10" ht="12.75">
      <c r="A24" s="5" t="s">
        <v>158</v>
      </c>
      <c r="B24" s="61">
        <v>85</v>
      </c>
      <c r="C24" s="61" t="s">
        <v>72</v>
      </c>
      <c r="D24" s="57">
        <v>2066527723</v>
      </c>
      <c r="E24" s="58">
        <v>0.017706</v>
      </c>
      <c r="F24" s="58">
        <v>0</v>
      </c>
      <c r="G24" s="58">
        <v>0</v>
      </c>
      <c r="H24" s="58">
        <v>0.017706</v>
      </c>
      <c r="I24" s="59">
        <v>365899.76</v>
      </c>
      <c r="J24" s="65" t="s">
        <v>159</v>
      </c>
    </row>
    <row r="25" spans="1:10" ht="12.75">
      <c r="A25" s="5" t="s">
        <v>158</v>
      </c>
      <c r="B25" s="61">
        <v>91</v>
      </c>
      <c r="C25" s="61" t="s">
        <v>73</v>
      </c>
      <c r="D25" s="57">
        <v>336221040</v>
      </c>
      <c r="E25" s="58">
        <v>0.017706</v>
      </c>
      <c r="F25" s="58">
        <v>0</v>
      </c>
      <c r="G25" s="58">
        <v>0</v>
      </c>
      <c r="H25" s="58">
        <v>0.017706</v>
      </c>
      <c r="I25" s="59">
        <v>59531.37</v>
      </c>
      <c r="J25" s="65" t="s">
        <v>159</v>
      </c>
    </row>
    <row r="26" spans="1:10" ht="12.75">
      <c r="A26" s="5" t="s">
        <v>160</v>
      </c>
      <c r="B26" s="61">
        <v>34</v>
      </c>
      <c r="C26" s="61" t="s">
        <v>74</v>
      </c>
      <c r="D26" s="57">
        <v>2916208566</v>
      </c>
      <c r="E26" s="58">
        <v>0.024575</v>
      </c>
      <c r="F26" s="58">
        <v>0</v>
      </c>
      <c r="G26" s="58">
        <v>0</v>
      </c>
      <c r="H26" s="58">
        <v>0.024575</v>
      </c>
      <c r="I26" s="59">
        <v>716660.89</v>
      </c>
      <c r="J26" s="65" t="s">
        <v>161</v>
      </c>
    </row>
    <row r="27" spans="1:10" ht="12.75">
      <c r="A27" s="5" t="s">
        <v>160</v>
      </c>
      <c r="B27" s="61">
        <v>48</v>
      </c>
      <c r="C27" s="61" t="s">
        <v>70</v>
      </c>
      <c r="D27" s="57">
        <v>921961174</v>
      </c>
      <c r="E27" s="58">
        <v>0.024575</v>
      </c>
      <c r="F27" s="58">
        <v>0</v>
      </c>
      <c r="G27" s="58">
        <v>0</v>
      </c>
      <c r="H27" s="58">
        <v>0.024575</v>
      </c>
      <c r="I27" s="59">
        <v>226572.34</v>
      </c>
      <c r="J27" s="65" t="s">
        <v>161</v>
      </c>
    </row>
    <row r="28" spans="1:10" ht="12.75">
      <c r="A28" s="5" t="s">
        <v>160</v>
      </c>
      <c r="B28" s="61">
        <v>67</v>
      </c>
      <c r="C28" s="61" t="s">
        <v>75</v>
      </c>
      <c r="D28" s="57">
        <v>169790657</v>
      </c>
      <c r="E28" s="58">
        <v>0.024575</v>
      </c>
      <c r="F28" s="58">
        <v>0</v>
      </c>
      <c r="G28" s="58">
        <v>0</v>
      </c>
      <c r="H28" s="58">
        <v>0.024575</v>
      </c>
      <c r="I28" s="59">
        <v>41725.98</v>
      </c>
      <c r="J28" s="65" t="s">
        <v>161</v>
      </c>
    </row>
    <row r="29" spans="1:10" ht="12.75">
      <c r="A29" s="5" t="s">
        <v>160</v>
      </c>
      <c r="B29" s="61">
        <v>76</v>
      </c>
      <c r="C29" s="61" t="s">
        <v>76</v>
      </c>
      <c r="D29" s="57">
        <v>2011289032</v>
      </c>
      <c r="E29" s="58">
        <v>0.024575</v>
      </c>
      <c r="F29" s="58">
        <v>0</v>
      </c>
      <c r="G29" s="58">
        <v>0</v>
      </c>
      <c r="H29" s="58">
        <v>0.024575</v>
      </c>
      <c r="I29" s="59">
        <v>494275.64</v>
      </c>
      <c r="J29" s="65" t="s">
        <v>161</v>
      </c>
    </row>
    <row r="30" spans="1:10" ht="12.75">
      <c r="A30" s="5" t="s">
        <v>162</v>
      </c>
      <c r="B30" s="61">
        <v>2</v>
      </c>
      <c r="C30" s="61" t="s">
        <v>77</v>
      </c>
      <c r="D30" s="57">
        <v>19063763</v>
      </c>
      <c r="E30" s="58">
        <v>0.024011</v>
      </c>
      <c r="F30" s="58">
        <v>0</v>
      </c>
      <c r="G30" s="58">
        <v>0</v>
      </c>
      <c r="H30" s="58">
        <v>0.024011</v>
      </c>
      <c r="I30" s="59">
        <v>4577.45</v>
      </c>
      <c r="J30" s="65" t="s">
        <v>163</v>
      </c>
    </row>
    <row r="31" spans="1:10" ht="12.75">
      <c r="A31" s="5" t="s">
        <v>162</v>
      </c>
      <c r="B31" s="61">
        <v>11</v>
      </c>
      <c r="C31" s="61" t="s">
        <v>78</v>
      </c>
      <c r="D31" s="57">
        <v>1013896754</v>
      </c>
      <c r="E31" s="58">
        <v>0.024011</v>
      </c>
      <c r="F31" s="58">
        <v>0</v>
      </c>
      <c r="G31" s="58">
        <v>0</v>
      </c>
      <c r="H31" s="58">
        <v>0.024011</v>
      </c>
      <c r="I31" s="59">
        <v>243452.2</v>
      </c>
      <c r="J31" s="65" t="s">
        <v>163</v>
      </c>
    </row>
    <row r="32" spans="1:10" ht="12.75">
      <c r="A32" s="5" t="s">
        <v>162</v>
      </c>
      <c r="B32" s="61">
        <v>14</v>
      </c>
      <c r="C32" s="61" t="s">
        <v>64</v>
      </c>
      <c r="D32" s="57">
        <v>865666402</v>
      </c>
      <c r="E32" s="58">
        <v>0.024011</v>
      </c>
      <c r="F32" s="58">
        <v>0</v>
      </c>
      <c r="G32" s="58">
        <v>0</v>
      </c>
      <c r="H32" s="58">
        <v>0.024011</v>
      </c>
      <c r="I32" s="59">
        <v>207855.24</v>
      </c>
      <c r="J32" s="65" t="s">
        <v>163</v>
      </c>
    </row>
    <row r="33" spans="1:10" ht="12.75">
      <c r="A33" s="5" t="s">
        <v>162</v>
      </c>
      <c r="B33" s="61">
        <v>19</v>
      </c>
      <c r="C33" s="61" t="s">
        <v>79</v>
      </c>
      <c r="D33" s="57">
        <v>963595006</v>
      </c>
      <c r="E33" s="58">
        <v>0.024011</v>
      </c>
      <c r="F33" s="58">
        <v>0</v>
      </c>
      <c r="G33" s="58">
        <v>0</v>
      </c>
      <c r="H33" s="58">
        <v>0.024011</v>
      </c>
      <c r="I33" s="59">
        <v>231369.08</v>
      </c>
      <c r="J33" s="65" t="s">
        <v>163</v>
      </c>
    </row>
    <row r="34" spans="1:10" ht="12.75">
      <c r="A34" s="5" t="s">
        <v>162</v>
      </c>
      <c r="B34" s="61">
        <v>20</v>
      </c>
      <c r="C34" s="61" t="s">
        <v>80</v>
      </c>
      <c r="D34" s="57">
        <v>2606994423</v>
      </c>
      <c r="E34" s="58">
        <v>0.024011</v>
      </c>
      <c r="F34" s="58">
        <v>0</v>
      </c>
      <c r="G34" s="58">
        <v>0</v>
      </c>
      <c r="H34" s="58">
        <v>0.024011</v>
      </c>
      <c r="I34" s="59">
        <v>625966.53</v>
      </c>
      <c r="J34" s="65" t="s">
        <v>163</v>
      </c>
    </row>
    <row r="35" spans="1:10" ht="12.75">
      <c r="A35" s="5" t="s">
        <v>162</v>
      </c>
      <c r="B35" s="61">
        <v>22</v>
      </c>
      <c r="C35" s="61" t="s">
        <v>81</v>
      </c>
      <c r="D35" s="57">
        <v>12766430</v>
      </c>
      <c r="E35" s="58">
        <v>0.024011</v>
      </c>
      <c r="F35" s="58">
        <v>0</v>
      </c>
      <c r="G35" s="58">
        <v>0</v>
      </c>
      <c r="H35" s="58">
        <v>0.024011</v>
      </c>
      <c r="I35" s="59">
        <v>3065.38</v>
      </c>
      <c r="J35" s="65" t="s">
        <v>163</v>
      </c>
    </row>
    <row r="36" spans="1:10" ht="12.75">
      <c r="A36" s="5" t="s">
        <v>162</v>
      </c>
      <c r="B36" s="61">
        <v>26</v>
      </c>
      <c r="C36" s="61" t="s">
        <v>65</v>
      </c>
      <c r="D36" s="57">
        <v>534850212</v>
      </c>
      <c r="E36" s="58">
        <v>0.024011</v>
      </c>
      <c r="F36" s="58">
        <v>0</v>
      </c>
      <c r="G36" s="58">
        <v>0</v>
      </c>
      <c r="H36" s="58">
        <v>0.024011</v>
      </c>
      <c r="I36" s="59">
        <v>128423.09</v>
      </c>
      <c r="J36" s="65" t="s">
        <v>163</v>
      </c>
    </row>
    <row r="37" spans="1:10" ht="12.75">
      <c r="A37" s="5" t="s">
        <v>162</v>
      </c>
      <c r="B37" s="61">
        <v>27</v>
      </c>
      <c r="C37" s="61" t="s">
        <v>82</v>
      </c>
      <c r="D37" s="57">
        <v>1567488078</v>
      </c>
      <c r="E37" s="58">
        <v>0.024011</v>
      </c>
      <c r="F37" s="58">
        <v>0</v>
      </c>
      <c r="G37" s="58">
        <v>0</v>
      </c>
      <c r="H37" s="58">
        <v>0.024011</v>
      </c>
      <c r="I37" s="59">
        <v>376373.28</v>
      </c>
      <c r="J37" s="65" t="s">
        <v>163</v>
      </c>
    </row>
    <row r="38" spans="1:10" ht="12.75">
      <c r="A38" s="5" t="s">
        <v>162</v>
      </c>
      <c r="B38" s="61">
        <v>54</v>
      </c>
      <c r="C38" s="61" t="s">
        <v>66</v>
      </c>
      <c r="D38" s="57">
        <v>281159917</v>
      </c>
      <c r="E38" s="58">
        <v>0.024011</v>
      </c>
      <c r="F38" s="58">
        <v>0</v>
      </c>
      <c r="G38" s="58">
        <v>0</v>
      </c>
      <c r="H38" s="58">
        <v>0.024011</v>
      </c>
      <c r="I38" s="59">
        <v>67509.27</v>
      </c>
      <c r="J38" s="65" t="s">
        <v>163</v>
      </c>
    </row>
    <row r="39" spans="1:10" ht="12.75">
      <c r="A39" s="5" t="s">
        <v>162</v>
      </c>
      <c r="B39" s="61">
        <v>59</v>
      </c>
      <c r="C39" s="61" t="s">
        <v>83</v>
      </c>
      <c r="D39" s="57">
        <v>3681364113</v>
      </c>
      <c r="E39" s="58">
        <v>0.024011</v>
      </c>
      <c r="F39" s="58">
        <v>0</v>
      </c>
      <c r="G39" s="58">
        <v>0</v>
      </c>
      <c r="H39" s="58">
        <v>0.024011</v>
      </c>
      <c r="I39" s="59">
        <v>883930.31</v>
      </c>
      <c r="J39" s="65" t="s">
        <v>163</v>
      </c>
    </row>
    <row r="40" spans="1:10" ht="12.75">
      <c r="A40" s="5" t="s">
        <v>162</v>
      </c>
      <c r="B40" s="61">
        <v>70</v>
      </c>
      <c r="C40" s="61" t="s">
        <v>84</v>
      </c>
      <c r="D40" s="57">
        <v>2058655649</v>
      </c>
      <c r="E40" s="58">
        <v>0.024011</v>
      </c>
      <c r="F40" s="58">
        <v>0</v>
      </c>
      <c r="G40" s="58">
        <v>0</v>
      </c>
      <c r="H40" s="58">
        <v>0.024011</v>
      </c>
      <c r="I40" s="59">
        <v>494302.87</v>
      </c>
      <c r="J40" s="65" t="s">
        <v>163</v>
      </c>
    </row>
    <row r="41" spans="1:10" ht="12.75">
      <c r="A41" s="5" t="s">
        <v>162</v>
      </c>
      <c r="B41" s="61">
        <v>71</v>
      </c>
      <c r="C41" s="61" t="s">
        <v>62</v>
      </c>
      <c r="D41" s="57">
        <v>664708735</v>
      </c>
      <c r="E41" s="58">
        <v>0.024011</v>
      </c>
      <c r="F41" s="58">
        <v>0</v>
      </c>
      <c r="G41" s="58">
        <v>0</v>
      </c>
      <c r="H41" s="58">
        <v>0.024011</v>
      </c>
      <c r="I41" s="59">
        <v>159603.43</v>
      </c>
      <c r="J41" s="65" t="s">
        <v>163</v>
      </c>
    </row>
    <row r="42" spans="1:10" ht="12.75">
      <c r="A42" s="5" t="s">
        <v>162</v>
      </c>
      <c r="B42" s="61">
        <v>84</v>
      </c>
      <c r="C42" s="61" t="s">
        <v>85</v>
      </c>
      <c r="D42" s="57">
        <v>1576552594</v>
      </c>
      <c r="E42" s="58">
        <v>0.024011</v>
      </c>
      <c r="F42" s="58">
        <v>0</v>
      </c>
      <c r="G42" s="58">
        <v>0</v>
      </c>
      <c r="H42" s="58">
        <v>0.024011</v>
      </c>
      <c r="I42" s="59">
        <v>378546.6</v>
      </c>
      <c r="J42" s="65" t="s">
        <v>163</v>
      </c>
    </row>
    <row r="43" spans="1:10" ht="12.75">
      <c r="A43" s="5" t="s">
        <v>162</v>
      </c>
      <c r="B43" s="61">
        <v>87</v>
      </c>
      <c r="C43" s="61" t="s">
        <v>86</v>
      </c>
      <c r="D43" s="57">
        <v>534446412</v>
      </c>
      <c r="E43" s="58">
        <v>0.024011</v>
      </c>
      <c r="F43" s="58">
        <v>0</v>
      </c>
      <c r="G43" s="58">
        <v>0</v>
      </c>
      <c r="H43" s="58">
        <v>0.024011</v>
      </c>
      <c r="I43" s="59">
        <v>128326.22</v>
      </c>
      <c r="J43" s="65" t="s">
        <v>163</v>
      </c>
    </row>
    <row r="44" spans="1:10" ht="12.75">
      <c r="A44" s="5" t="s">
        <v>162</v>
      </c>
      <c r="B44" s="61">
        <v>90</v>
      </c>
      <c r="C44" s="61" t="s">
        <v>87</v>
      </c>
      <c r="D44" s="57">
        <v>1904976012</v>
      </c>
      <c r="E44" s="58">
        <v>0.024011</v>
      </c>
      <c r="F44" s="58">
        <v>0</v>
      </c>
      <c r="G44" s="58">
        <v>0</v>
      </c>
      <c r="H44" s="58">
        <v>0.024011</v>
      </c>
      <c r="I44" s="59">
        <v>457404.12</v>
      </c>
      <c r="J44" s="65" t="s">
        <v>163</v>
      </c>
    </row>
    <row r="45" spans="1:10" ht="12.75">
      <c r="A45" s="5" t="s">
        <v>164</v>
      </c>
      <c r="B45" s="61">
        <v>6</v>
      </c>
      <c r="C45" s="61" t="s">
        <v>88</v>
      </c>
      <c r="D45" s="57">
        <v>2101287646</v>
      </c>
      <c r="E45" s="58">
        <v>0.031512</v>
      </c>
      <c r="F45" s="58">
        <v>0</v>
      </c>
      <c r="G45" s="58">
        <v>0</v>
      </c>
      <c r="H45" s="58">
        <v>0.031512</v>
      </c>
      <c r="I45" s="59">
        <v>662158.84</v>
      </c>
      <c r="J45" s="65" t="s">
        <v>165</v>
      </c>
    </row>
    <row r="46" spans="1:10" ht="12.75">
      <c r="A46" s="5" t="s">
        <v>164</v>
      </c>
      <c r="B46" s="61">
        <v>10</v>
      </c>
      <c r="C46" s="61" t="s">
        <v>53</v>
      </c>
      <c r="D46" s="57">
        <v>933758540</v>
      </c>
      <c r="E46" s="58">
        <v>0.031512</v>
      </c>
      <c r="F46" s="58">
        <v>0</v>
      </c>
      <c r="G46" s="58">
        <v>0</v>
      </c>
      <c r="H46" s="58">
        <v>0.031512</v>
      </c>
      <c r="I46" s="59">
        <v>294246.37</v>
      </c>
      <c r="J46" s="65" t="s">
        <v>165</v>
      </c>
    </row>
    <row r="47" spans="1:10" ht="12.75">
      <c r="A47" s="5" t="s">
        <v>164</v>
      </c>
      <c r="B47" s="61">
        <v>12</v>
      </c>
      <c r="C47" s="61" t="s">
        <v>89</v>
      </c>
      <c r="D47" s="57">
        <v>14685127</v>
      </c>
      <c r="E47" s="58">
        <v>0.031512</v>
      </c>
      <c r="F47" s="58">
        <v>0</v>
      </c>
      <c r="G47" s="58">
        <v>0</v>
      </c>
      <c r="H47" s="58">
        <v>0.031512</v>
      </c>
      <c r="I47" s="59">
        <v>4627.49</v>
      </c>
      <c r="J47" s="65" t="s">
        <v>165</v>
      </c>
    </row>
    <row r="48" spans="1:10" ht="12.75">
      <c r="A48" s="5" t="s">
        <v>164</v>
      </c>
      <c r="B48" s="61">
        <v>21</v>
      </c>
      <c r="C48" s="61" t="s">
        <v>54</v>
      </c>
      <c r="D48" s="57">
        <v>3243778641</v>
      </c>
      <c r="E48" s="58">
        <v>0.031512</v>
      </c>
      <c r="F48" s="58">
        <v>0</v>
      </c>
      <c r="G48" s="58">
        <v>0</v>
      </c>
      <c r="H48" s="58">
        <v>0.031512</v>
      </c>
      <c r="I48" s="59">
        <v>1022179.5</v>
      </c>
      <c r="J48" s="65" t="s">
        <v>165</v>
      </c>
    </row>
    <row r="49" spans="1:10" ht="12.75">
      <c r="A49" s="5" t="s">
        <v>164</v>
      </c>
      <c r="B49" s="61">
        <v>36</v>
      </c>
      <c r="C49" s="61" t="s">
        <v>90</v>
      </c>
      <c r="D49" s="57">
        <v>456343664</v>
      </c>
      <c r="E49" s="58">
        <v>0.031512</v>
      </c>
      <c r="F49" s="58">
        <v>0</v>
      </c>
      <c r="G49" s="58">
        <v>0</v>
      </c>
      <c r="H49" s="58">
        <v>0.031512</v>
      </c>
      <c r="I49" s="59">
        <v>143804.82</v>
      </c>
      <c r="J49" s="65" t="s">
        <v>165</v>
      </c>
    </row>
    <row r="50" spans="1:10" ht="12.75">
      <c r="A50" s="5" t="s">
        <v>164</v>
      </c>
      <c r="B50" s="61">
        <v>39</v>
      </c>
      <c r="C50" s="61" t="s">
        <v>91</v>
      </c>
      <c r="D50" s="57">
        <v>963104162</v>
      </c>
      <c r="E50" s="58">
        <v>0.031512</v>
      </c>
      <c r="F50" s="58">
        <v>0</v>
      </c>
      <c r="G50" s="58">
        <v>0</v>
      </c>
      <c r="H50" s="58">
        <v>0.031512</v>
      </c>
      <c r="I50" s="59">
        <v>303494.2</v>
      </c>
      <c r="J50" s="65" t="s">
        <v>165</v>
      </c>
    </row>
    <row r="51" spans="1:10" ht="12.75">
      <c r="A51" s="5" t="s">
        <v>164</v>
      </c>
      <c r="B51" s="61">
        <v>40</v>
      </c>
      <c r="C51" s="61" t="s">
        <v>57</v>
      </c>
      <c r="D51" s="57">
        <v>6435422</v>
      </c>
      <c r="E51" s="58">
        <v>0.031512</v>
      </c>
      <c r="F51" s="58">
        <v>0</v>
      </c>
      <c r="G51" s="58">
        <v>0</v>
      </c>
      <c r="H51" s="58">
        <v>0.031512</v>
      </c>
      <c r="I51" s="59">
        <v>2027.96</v>
      </c>
      <c r="J51" s="65" t="s">
        <v>165</v>
      </c>
    </row>
    <row r="52" spans="1:10" ht="12.75">
      <c r="A52" s="5" t="s">
        <v>164</v>
      </c>
      <c r="B52" s="61">
        <v>47</v>
      </c>
      <c r="C52" s="61" t="s">
        <v>59</v>
      </c>
      <c r="D52" s="57">
        <v>1175381682</v>
      </c>
      <c r="E52" s="58">
        <v>0.031512</v>
      </c>
      <c r="F52" s="58">
        <v>0</v>
      </c>
      <c r="G52" s="58">
        <v>0</v>
      </c>
      <c r="H52" s="58">
        <v>0.031512</v>
      </c>
      <c r="I52" s="59">
        <v>370386.26</v>
      </c>
      <c r="J52" s="65" t="s">
        <v>165</v>
      </c>
    </row>
    <row r="53" spans="1:10" ht="12.75">
      <c r="A53" s="5" t="s">
        <v>164</v>
      </c>
      <c r="B53" s="61">
        <v>58</v>
      </c>
      <c r="C53" s="61" t="s">
        <v>92</v>
      </c>
      <c r="D53" s="57">
        <v>338498045</v>
      </c>
      <c r="E53" s="58">
        <v>0.0315</v>
      </c>
      <c r="F53" s="58">
        <v>0</v>
      </c>
      <c r="G53" s="58">
        <v>0</v>
      </c>
      <c r="H53" s="58">
        <v>0.0315</v>
      </c>
      <c r="I53" s="59">
        <v>106627.57</v>
      </c>
      <c r="J53" s="65" t="s">
        <v>165</v>
      </c>
    </row>
    <row r="54" spans="1:10" ht="12.75">
      <c r="A54" s="5" t="s">
        <v>164</v>
      </c>
      <c r="B54" s="61">
        <v>61</v>
      </c>
      <c r="C54" s="61" t="s">
        <v>60</v>
      </c>
      <c r="D54" s="57">
        <v>88668292</v>
      </c>
      <c r="E54" s="58">
        <v>0.031512</v>
      </c>
      <c r="F54" s="58">
        <v>0</v>
      </c>
      <c r="G54" s="58">
        <v>0</v>
      </c>
      <c r="H54" s="58">
        <v>0.031512</v>
      </c>
      <c r="I54" s="59">
        <v>27941.3</v>
      </c>
      <c r="J54" s="65" t="s">
        <v>165</v>
      </c>
    </row>
    <row r="55" spans="1:10" ht="12.75">
      <c r="A55" s="5" t="s">
        <v>164</v>
      </c>
      <c r="B55" s="61">
        <v>63</v>
      </c>
      <c r="C55" s="61" t="s">
        <v>61</v>
      </c>
      <c r="D55" s="57">
        <v>1045748808</v>
      </c>
      <c r="E55" s="58">
        <v>0.031512</v>
      </c>
      <c r="F55" s="58">
        <v>0</v>
      </c>
      <c r="G55" s="58">
        <v>0</v>
      </c>
      <c r="H55" s="58">
        <v>0.031512</v>
      </c>
      <c r="I55" s="59">
        <v>329536.96</v>
      </c>
      <c r="J55" s="65" t="s">
        <v>165</v>
      </c>
    </row>
    <row r="56" spans="1:10" ht="12.75">
      <c r="A56" s="5" t="s">
        <v>164</v>
      </c>
      <c r="B56" s="61">
        <v>71</v>
      </c>
      <c r="C56" s="61" t="s">
        <v>62</v>
      </c>
      <c r="D56" s="57">
        <v>3245912315</v>
      </c>
      <c r="E56" s="58">
        <v>0.031512</v>
      </c>
      <c r="F56" s="58">
        <v>0</v>
      </c>
      <c r="G56" s="58">
        <v>0</v>
      </c>
      <c r="H56" s="58">
        <v>0.031512</v>
      </c>
      <c r="I56" s="59">
        <v>1022854.3</v>
      </c>
      <c r="J56" s="65" t="s">
        <v>165</v>
      </c>
    </row>
    <row r="57" spans="1:10" ht="12.75">
      <c r="A57" s="5" t="s">
        <v>164</v>
      </c>
      <c r="B57" s="61">
        <v>75</v>
      </c>
      <c r="C57" s="61" t="s">
        <v>93</v>
      </c>
      <c r="D57" s="57">
        <v>97979370</v>
      </c>
      <c r="E57" s="58">
        <v>0.031512</v>
      </c>
      <c r="F57" s="58">
        <v>0</v>
      </c>
      <c r="G57" s="58">
        <v>0</v>
      </c>
      <c r="H57" s="58">
        <v>0.031512</v>
      </c>
      <c r="I57" s="59">
        <v>30875.39</v>
      </c>
      <c r="J57" s="65" t="s">
        <v>165</v>
      </c>
    </row>
    <row r="58" spans="1:10" ht="12.75">
      <c r="A58" s="5" t="s">
        <v>164</v>
      </c>
      <c r="B58" s="61">
        <v>82</v>
      </c>
      <c r="C58" s="61" t="s">
        <v>94</v>
      </c>
      <c r="D58" s="57">
        <v>964634045</v>
      </c>
      <c r="E58" s="58">
        <v>0.031512</v>
      </c>
      <c r="F58" s="58">
        <v>0</v>
      </c>
      <c r="G58" s="58">
        <v>0</v>
      </c>
      <c r="H58" s="58">
        <v>0.031512</v>
      </c>
      <c r="I58" s="59">
        <v>303975.88</v>
      </c>
      <c r="J58" s="65" t="s">
        <v>165</v>
      </c>
    </row>
    <row r="59" spans="1:10" ht="12.75">
      <c r="A59" s="5" t="s">
        <v>164</v>
      </c>
      <c r="B59" s="61">
        <v>88</v>
      </c>
      <c r="C59" s="61" t="s">
        <v>95</v>
      </c>
      <c r="D59" s="57">
        <v>1041658275</v>
      </c>
      <c r="E59" s="58">
        <v>0.031512</v>
      </c>
      <c r="F59" s="58">
        <v>0</v>
      </c>
      <c r="G59" s="58">
        <v>0</v>
      </c>
      <c r="H59" s="58">
        <v>0.031512</v>
      </c>
      <c r="I59" s="59">
        <v>328247.11</v>
      </c>
      <c r="J59" s="65" t="s">
        <v>165</v>
      </c>
    </row>
    <row r="60" spans="1:10" ht="12.75">
      <c r="A60" s="5" t="s">
        <v>164</v>
      </c>
      <c r="B60" s="61">
        <v>92</v>
      </c>
      <c r="C60" s="61" t="s">
        <v>96</v>
      </c>
      <c r="D60" s="57">
        <v>448678598</v>
      </c>
      <c r="E60" s="58">
        <v>0.031512</v>
      </c>
      <c r="F60" s="58">
        <v>0</v>
      </c>
      <c r="G60" s="58">
        <v>0</v>
      </c>
      <c r="H60" s="58">
        <v>0.031512</v>
      </c>
      <c r="I60" s="59">
        <v>141387.97</v>
      </c>
      <c r="J60" s="65" t="s">
        <v>165</v>
      </c>
    </row>
    <row r="61" spans="1:10" ht="12.75">
      <c r="A61" s="5" t="s">
        <v>166</v>
      </c>
      <c r="B61" s="61">
        <v>8</v>
      </c>
      <c r="C61" s="61" t="s">
        <v>97</v>
      </c>
      <c r="D61" s="57">
        <v>579855066</v>
      </c>
      <c r="E61" s="58">
        <v>0.017118</v>
      </c>
      <c r="F61" s="58">
        <v>0</v>
      </c>
      <c r="G61" s="58">
        <v>0</v>
      </c>
      <c r="H61" s="58">
        <v>0.017118</v>
      </c>
      <c r="I61" s="59">
        <v>99259.75</v>
      </c>
      <c r="J61" s="65" t="s">
        <v>167</v>
      </c>
    </row>
    <row r="62" spans="1:10" ht="12.75">
      <c r="A62" s="5" t="s">
        <v>166</v>
      </c>
      <c r="B62" s="61">
        <v>45</v>
      </c>
      <c r="C62" s="61" t="s">
        <v>98</v>
      </c>
      <c r="D62" s="57">
        <v>1480921424</v>
      </c>
      <c r="E62" s="58">
        <v>0.017118</v>
      </c>
      <c r="F62" s="58">
        <v>0</v>
      </c>
      <c r="G62" s="58">
        <v>0</v>
      </c>
      <c r="H62" s="58">
        <v>0.017118</v>
      </c>
      <c r="I62" s="59">
        <v>253510.34</v>
      </c>
      <c r="J62" s="65" t="s">
        <v>167</v>
      </c>
    </row>
    <row r="63" spans="1:10" ht="12.75">
      <c r="A63" s="5" t="s">
        <v>166</v>
      </c>
      <c r="B63" s="61">
        <v>52</v>
      </c>
      <c r="C63" s="61" t="s">
        <v>99</v>
      </c>
      <c r="D63" s="57">
        <v>305180381</v>
      </c>
      <c r="E63" s="58">
        <v>0.017118</v>
      </c>
      <c r="F63" s="58">
        <v>0</v>
      </c>
      <c r="G63" s="58">
        <v>0</v>
      </c>
      <c r="H63" s="58">
        <v>0.017118</v>
      </c>
      <c r="I63" s="59">
        <v>52240.46</v>
      </c>
      <c r="J63" s="65" t="s">
        <v>167</v>
      </c>
    </row>
    <row r="64" spans="1:10" ht="12.75">
      <c r="A64" s="5" t="s">
        <v>166</v>
      </c>
      <c r="B64" s="61">
        <v>54</v>
      </c>
      <c r="C64" s="61" t="s">
        <v>66</v>
      </c>
      <c r="D64" s="57">
        <v>565204842</v>
      </c>
      <c r="E64" s="58">
        <v>0.017118</v>
      </c>
      <c r="F64" s="58">
        <v>0</v>
      </c>
      <c r="G64" s="58">
        <v>0</v>
      </c>
      <c r="H64" s="58">
        <v>0.017118</v>
      </c>
      <c r="I64" s="59">
        <v>96751.44</v>
      </c>
      <c r="J64" s="65" t="s">
        <v>167</v>
      </c>
    </row>
    <row r="65" spans="1:10" ht="12.75">
      <c r="A65" s="5" t="s">
        <v>166</v>
      </c>
      <c r="B65" s="61">
        <v>75</v>
      </c>
      <c r="C65" s="61" t="s">
        <v>93</v>
      </c>
      <c r="D65" s="57">
        <v>96404219</v>
      </c>
      <c r="E65" s="58">
        <v>0.017118</v>
      </c>
      <c r="F65" s="58">
        <v>0</v>
      </c>
      <c r="G65" s="58">
        <v>0</v>
      </c>
      <c r="H65" s="58">
        <v>0.017118</v>
      </c>
      <c r="I65" s="59">
        <v>16502.41</v>
      </c>
      <c r="J65" s="65" t="s">
        <v>167</v>
      </c>
    </row>
    <row r="66" spans="1:10" ht="12.75">
      <c r="A66" s="5" t="s">
        <v>168</v>
      </c>
      <c r="B66" s="61">
        <v>6</v>
      </c>
      <c r="C66" s="61" t="s">
        <v>88</v>
      </c>
      <c r="D66" s="57">
        <v>306915260</v>
      </c>
      <c r="E66" s="58">
        <v>0.038278</v>
      </c>
      <c r="F66" s="58">
        <v>0</v>
      </c>
      <c r="G66" s="58">
        <v>0</v>
      </c>
      <c r="H66" s="58">
        <v>0.038278</v>
      </c>
      <c r="I66" s="59">
        <v>117481.22</v>
      </c>
      <c r="J66" s="65" t="s">
        <v>169</v>
      </c>
    </row>
    <row r="67" spans="1:10" ht="12.75">
      <c r="A67" s="5" t="s">
        <v>168</v>
      </c>
      <c r="B67" s="61">
        <v>12</v>
      </c>
      <c r="C67" s="61" t="s">
        <v>89</v>
      </c>
      <c r="D67" s="57">
        <v>1104398907</v>
      </c>
      <c r="E67" s="58">
        <v>0.038279</v>
      </c>
      <c r="F67" s="58">
        <v>0</v>
      </c>
      <c r="G67" s="58">
        <v>0</v>
      </c>
      <c r="H67" s="58">
        <v>0.038279</v>
      </c>
      <c r="I67" s="59">
        <v>422753.95</v>
      </c>
      <c r="J67" s="65" t="s">
        <v>169</v>
      </c>
    </row>
    <row r="68" spans="1:10" ht="12.75">
      <c r="A68" s="5" t="s">
        <v>168</v>
      </c>
      <c r="B68" s="61">
        <v>19</v>
      </c>
      <c r="C68" s="61" t="s">
        <v>79</v>
      </c>
      <c r="D68" s="57">
        <v>881476585</v>
      </c>
      <c r="E68" s="58">
        <v>0.038279</v>
      </c>
      <c r="F68" s="58">
        <v>0</v>
      </c>
      <c r="G68" s="58">
        <v>0</v>
      </c>
      <c r="H68" s="58">
        <v>0.038279</v>
      </c>
      <c r="I68" s="59">
        <v>337421.24</v>
      </c>
      <c r="J68" s="65" t="s">
        <v>169</v>
      </c>
    </row>
    <row r="69" spans="1:10" ht="12.75">
      <c r="A69" s="5" t="s">
        <v>168</v>
      </c>
      <c r="B69" s="61">
        <v>27</v>
      </c>
      <c r="C69" s="61" t="s">
        <v>82</v>
      </c>
      <c r="D69" s="57">
        <v>2367878434</v>
      </c>
      <c r="E69" s="58">
        <v>0.038278</v>
      </c>
      <c r="F69" s="58">
        <v>0</v>
      </c>
      <c r="G69" s="58">
        <v>0</v>
      </c>
      <c r="H69" s="58">
        <v>0.038278</v>
      </c>
      <c r="I69" s="59">
        <v>906383.63</v>
      </c>
      <c r="J69" s="65" t="s">
        <v>169</v>
      </c>
    </row>
    <row r="70" spans="1:10" ht="12.75">
      <c r="A70" s="5" t="s">
        <v>168</v>
      </c>
      <c r="B70" s="61">
        <v>59</v>
      </c>
      <c r="C70" s="61" t="s">
        <v>83</v>
      </c>
      <c r="D70" s="57">
        <v>148485729</v>
      </c>
      <c r="E70" s="58">
        <v>0.038279</v>
      </c>
      <c r="F70" s="58">
        <v>0</v>
      </c>
      <c r="G70" s="58">
        <v>0</v>
      </c>
      <c r="H70" s="58">
        <v>0.038279</v>
      </c>
      <c r="I70" s="59">
        <v>56838.96</v>
      </c>
      <c r="J70" s="65" t="s">
        <v>169</v>
      </c>
    </row>
    <row r="71" spans="1:10" ht="12.75">
      <c r="A71" s="5" t="s">
        <v>168</v>
      </c>
      <c r="B71" s="61">
        <v>71</v>
      </c>
      <c r="C71" s="61" t="s">
        <v>62</v>
      </c>
      <c r="D71" s="57">
        <v>1303139088</v>
      </c>
      <c r="E71" s="58">
        <v>0.038279</v>
      </c>
      <c r="F71" s="58">
        <v>0</v>
      </c>
      <c r="G71" s="58">
        <v>0</v>
      </c>
      <c r="H71" s="58">
        <v>0.038279</v>
      </c>
      <c r="I71" s="59">
        <v>498829.53</v>
      </c>
      <c r="J71" s="65" t="s">
        <v>169</v>
      </c>
    </row>
    <row r="72" spans="1:10" ht="12.75">
      <c r="A72" s="5" t="s">
        <v>168</v>
      </c>
      <c r="B72" s="61">
        <v>78</v>
      </c>
      <c r="C72" s="61" t="s">
        <v>100</v>
      </c>
      <c r="D72" s="57">
        <v>2979945240</v>
      </c>
      <c r="E72" s="58">
        <v>0.038279</v>
      </c>
      <c r="F72" s="58">
        <v>0</v>
      </c>
      <c r="G72" s="58">
        <v>0</v>
      </c>
      <c r="H72" s="58">
        <v>0.038279</v>
      </c>
      <c r="I72" s="59">
        <v>1140700.04</v>
      </c>
      <c r="J72" s="65" t="s">
        <v>169</v>
      </c>
    </row>
    <row r="73" spans="1:10" ht="12.75">
      <c r="A73" s="5" t="s">
        <v>170</v>
      </c>
      <c r="B73" s="61">
        <v>12</v>
      </c>
      <c r="C73" s="61" t="s">
        <v>89</v>
      </c>
      <c r="D73" s="57">
        <v>187295169</v>
      </c>
      <c r="E73" s="58">
        <v>0.033542</v>
      </c>
      <c r="F73" s="58">
        <v>0</v>
      </c>
      <c r="G73" s="58">
        <v>0</v>
      </c>
      <c r="H73" s="58">
        <v>0.033542</v>
      </c>
      <c r="I73" s="59">
        <v>62822.43</v>
      </c>
      <c r="J73" s="65" t="s">
        <v>171</v>
      </c>
    </row>
    <row r="74" spans="1:10" ht="12.75">
      <c r="A74" s="5" t="s">
        <v>170</v>
      </c>
      <c r="B74" s="61">
        <v>13</v>
      </c>
      <c r="C74" s="61" t="s">
        <v>101</v>
      </c>
      <c r="D74" s="57">
        <v>3334306254</v>
      </c>
      <c r="E74" s="58">
        <v>0.033542</v>
      </c>
      <c r="F74" s="58">
        <v>0</v>
      </c>
      <c r="G74" s="58">
        <v>0</v>
      </c>
      <c r="H74" s="58">
        <v>0.033542</v>
      </c>
      <c r="I74" s="59">
        <v>1118390.46</v>
      </c>
      <c r="J74" s="65" t="s">
        <v>171</v>
      </c>
    </row>
    <row r="75" spans="1:10" ht="12.75">
      <c r="A75" s="5" t="s">
        <v>170</v>
      </c>
      <c r="B75" s="61">
        <v>55</v>
      </c>
      <c r="C75" s="61" t="s">
        <v>102</v>
      </c>
      <c r="D75" s="57">
        <v>22880007120</v>
      </c>
      <c r="E75" s="58">
        <v>0.033542</v>
      </c>
      <c r="F75" s="58">
        <v>0</v>
      </c>
      <c r="G75" s="58">
        <v>0</v>
      </c>
      <c r="H75" s="58">
        <v>0.033542</v>
      </c>
      <c r="I75" s="59">
        <v>7674448.87</v>
      </c>
      <c r="J75" s="65" t="s">
        <v>171</v>
      </c>
    </row>
    <row r="76" spans="1:10" ht="12.75">
      <c r="A76" s="5" t="s">
        <v>170</v>
      </c>
      <c r="B76" s="61">
        <v>66</v>
      </c>
      <c r="C76" s="61" t="s">
        <v>103</v>
      </c>
      <c r="D76" s="57">
        <v>163947561</v>
      </c>
      <c r="E76" s="58">
        <v>0.033542</v>
      </c>
      <c r="F76" s="58">
        <v>0</v>
      </c>
      <c r="G76" s="58">
        <v>0</v>
      </c>
      <c r="H76" s="58">
        <v>0.033542</v>
      </c>
      <c r="I76" s="59">
        <v>54991.21</v>
      </c>
      <c r="J76" s="65" t="s">
        <v>171</v>
      </c>
    </row>
    <row r="77" spans="1:10" ht="12.75">
      <c r="A77" s="5" t="s">
        <v>170</v>
      </c>
      <c r="B77" s="61">
        <v>78</v>
      </c>
      <c r="C77" s="61" t="s">
        <v>100</v>
      </c>
      <c r="D77" s="57">
        <v>675188530</v>
      </c>
      <c r="E77" s="58">
        <v>0.033542</v>
      </c>
      <c r="F77" s="58">
        <v>0</v>
      </c>
      <c r="G77" s="58">
        <v>0</v>
      </c>
      <c r="H77" s="58">
        <v>0.033542</v>
      </c>
      <c r="I77" s="59">
        <v>226473.51</v>
      </c>
      <c r="J77" s="65" t="s">
        <v>171</v>
      </c>
    </row>
    <row r="78" spans="1:10" ht="12.75">
      <c r="A78" s="5" t="s">
        <v>170</v>
      </c>
      <c r="B78" s="61">
        <v>80</v>
      </c>
      <c r="C78" s="61" t="s">
        <v>104</v>
      </c>
      <c r="D78" s="57">
        <v>378236988</v>
      </c>
      <c r="E78" s="58">
        <v>0.033542</v>
      </c>
      <c r="F78" s="58">
        <v>0</v>
      </c>
      <c r="G78" s="58">
        <v>0</v>
      </c>
      <c r="H78" s="58">
        <v>0.033542</v>
      </c>
      <c r="I78" s="59">
        <v>126870.38</v>
      </c>
      <c r="J78" s="65" t="s">
        <v>171</v>
      </c>
    </row>
    <row r="79" spans="1:10" ht="12.75">
      <c r="A79" s="5" t="s">
        <v>172</v>
      </c>
      <c r="B79" s="61">
        <v>31</v>
      </c>
      <c r="C79" s="61" t="s">
        <v>105</v>
      </c>
      <c r="D79" s="57">
        <v>1069865474</v>
      </c>
      <c r="E79" s="58">
        <v>0.023218</v>
      </c>
      <c r="F79" s="58">
        <v>0</v>
      </c>
      <c r="G79" s="58">
        <v>0</v>
      </c>
      <c r="H79" s="58">
        <v>0.023218</v>
      </c>
      <c r="I79" s="59">
        <v>248401.56</v>
      </c>
      <c r="J79" s="65" t="s">
        <v>173</v>
      </c>
    </row>
    <row r="80" spans="1:10" ht="12.75">
      <c r="A80" s="5" t="s">
        <v>172</v>
      </c>
      <c r="B80" s="61">
        <v>33</v>
      </c>
      <c r="C80" s="61" t="s">
        <v>106</v>
      </c>
      <c r="D80" s="57">
        <v>1093442549</v>
      </c>
      <c r="E80" s="58">
        <v>0.023218</v>
      </c>
      <c r="F80" s="58">
        <v>0</v>
      </c>
      <c r="G80" s="58">
        <v>0</v>
      </c>
      <c r="H80" s="58">
        <v>0.023218</v>
      </c>
      <c r="I80" s="59">
        <v>253875.81</v>
      </c>
      <c r="J80" s="65" t="s">
        <v>173</v>
      </c>
    </row>
    <row r="81" spans="1:10" ht="12.75">
      <c r="A81" s="5" t="s">
        <v>172</v>
      </c>
      <c r="B81" s="61">
        <v>42</v>
      </c>
      <c r="C81" s="61" t="s">
        <v>107</v>
      </c>
      <c r="D81" s="57">
        <v>1029860358</v>
      </c>
      <c r="E81" s="58">
        <v>0.023218</v>
      </c>
      <c r="F81" s="58">
        <v>0</v>
      </c>
      <c r="G81" s="58">
        <v>0</v>
      </c>
      <c r="H81" s="58">
        <v>0.023218</v>
      </c>
      <c r="I81" s="59">
        <v>239116.4</v>
      </c>
      <c r="J81" s="65" t="s">
        <v>173</v>
      </c>
    </row>
    <row r="82" spans="1:10" ht="12.75">
      <c r="A82" s="5" t="s">
        <v>172</v>
      </c>
      <c r="B82" s="61">
        <v>65</v>
      </c>
      <c r="C82" s="61" t="s">
        <v>71</v>
      </c>
      <c r="D82" s="57">
        <v>420760179</v>
      </c>
      <c r="E82" s="58">
        <v>0.023218</v>
      </c>
      <c r="F82" s="58">
        <v>0</v>
      </c>
      <c r="G82" s="58">
        <v>0</v>
      </c>
      <c r="H82" s="58">
        <v>0.023218</v>
      </c>
      <c r="I82" s="59">
        <v>97692.55</v>
      </c>
      <c r="J82" s="65" t="s">
        <v>173</v>
      </c>
    </row>
    <row r="83" spans="1:10" ht="12.75">
      <c r="A83" s="5" t="s">
        <v>172</v>
      </c>
      <c r="B83" s="61">
        <v>91</v>
      </c>
      <c r="C83" s="61" t="s">
        <v>73</v>
      </c>
      <c r="D83" s="57">
        <v>736694301</v>
      </c>
      <c r="E83" s="58">
        <v>0.023218</v>
      </c>
      <c r="F83" s="58">
        <v>0</v>
      </c>
      <c r="G83" s="58">
        <v>0</v>
      </c>
      <c r="H83" s="58">
        <v>0.023218</v>
      </c>
      <c r="I83" s="59">
        <v>171045.63</v>
      </c>
      <c r="J83" s="65" t="s">
        <v>173</v>
      </c>
    </row>
    <row r="84" spans="1:10" ht="12.75">
      <c r="A84" s="5" t="s">
        <v>174</v>
      </c>
      <c r="B84" s="61">
        <v>9</v>
      </c>
      <c r="C84" s="61" t="s">
        <v>108</v>
      </c>
      <c r="D84" s="57">
        <v>596363793</v>
      </c>
      <c r="E84" s="58">
        <v>0.038097</v>
      </c>
      <c r="F84" s="58">
        <v>0.001032</v>
      </c>
      <c r="G84" s="58">
        <v>0</v>
      </c>
      <c r="H84" s="58">
        <v>0.039129</v>
      </c>
      <c r="I84" s="59">
        <v>233350.63</v>
      </c>
      <c r="J84" s="65" t="s">
        <v>175</v>
      </c>
    </row>
    <row r="85" spans="1:10" ht="12.75">
      <c r="A85" s="5" t="s">
        <v>174</v>
      </c>
      <c r="B85" s="61">
        <v>16</v>
      </c>
      <c r="C85" s="61" t="s">
        <v>109</v>
      </c>
      <c r="D85" s="57">
        <v>1308975958</v>
      </c>
      <c r="E85" s="58">
        <v>0.038097</v>
      </c>
      <c r="F85" s="58">
        <v>0.001032</v>
      </c>
      <c r="G85" s="58">
        <v>0</v>
      </c>
      <c r="H85" s="58">
        <v>0.039129</v>
      </c>
      <c r="I85" s="59">
        <v>512187.88</v>
      </c>
      <c r="J85" s="65" t="s">
        <v>175</v>
      </c>
    </row>
    <row r="86" spans="1:10" ht="12.75">
      <c r="A86" s="5" t="s">
        <v>174</v>
      </c>
      <c r="B86" s="61">
        <v>52</v>
      </c>
      <c r="C86" s="61" t="s">
        <v>99</v>
      </c>
      <c r="D86" s="57">
        <v>156274367</v>
      </c>
      <c r="E86" s="58">
        <v>0.038097</v>
      </c>
      <c r="F86" s="58">
        <v>0.001032</v>
      </c>
      <c r="G86" s="58">
        <v>0</v>
      </c>
      <c r="H86" s="58">
        <v>0.039129</v>
      </c>
      <c r="I86" s="59">
        <v>61148.43</v>
      </c>
      <c r="J86" s="65" t="s">
        <v>175</v>
      </c>
    </row>
    <row r="87" spans="1:10" ht="12.75">
      <c r="A87" s="5" t="s">
        <v>174</v>
      </c>
      <c r="B87" s="61">
        <v>75</v>
      </c>
      <c r="C87" s="61" t="s">
        <v>93</v>
      </c>
      <c r="D87" s="57">
        <v>69882744</v>
      </c>
      <c r="E87" s="58">
        <v>0.038097</v>
      </c>
      <c r="F87" s="58">
        <v>0.001032</v>
      </c>
      <c r="G87" s="58">
        <v>0</v>
      </c>
      <c r="H87" s="58">
        <v>0.039129</v>
      </c>
      <c r="I87" s="59">
        <v>27344.45</v>
      </c>
      <c r="J87" s="65" t="s">
        <v>175</v>
      </c>
    </row>
    <row r="88" spans="1:10" ht="12.75">
      <c r="A88" s="5" t="s">
        <v>176</v>
      </c>
      <c r="B88" s="61">
        <v>32</v>
      </c>
      <c r="C88" s="61" t="s">
        <v>56</v>
      </c>
      <c r="D88" s="57">
        <v>888933701</v>
      </c>
      <c r="E88" s="58">
        <v>0.031244</v>
      </c>
      <c r="F88" s="58">
        <v>0</v>
      </c>
      <c r="G88" s="58">
        <v>0</v>
      </c>
      <c r="H88" s="58">
        <v>0.031244</v>
      </c>
      <c r="I88" s="59">
        <v>277737.63</v>
      </c>
      <c r="J88" s="65" t="s">
        <v>177</v>
      </c>
    </row>
    <row r="89" spans="1:10" ht="12.75">
      <c r="A89" s="5" t="s">
        <v>176</v>
      </c>
      <c r="B89" s="61">
        <v>43</v>
      </c>
      <c r="C89" s="61" t="s">
        <v>110</v>
      </c>
      <c r="D89" s="57">
        <v>569291305</v>
      </c>
      <c r="E89" s="58">
        <v>0.031244</v>
      </c>
      <c r="F89" s="58">
        <v>0</v>
      </c>
      <c r="G89" s="58">
        <v>0</v>
      </c>
      <c r="H89" s="58">
        <v>0.031244</v>
      </c>
      <c r="I89" s="59">
        <v>177869.86</v>
      </c>
      <c r="J89" s="65" t="s">
        <v>177</v>
      </c>
    </row>
    <row r="90" spans="1:10" ht="12.75">
      <c r="A90" s="5" t="s">
        <v>176</v>
      </c>
      <c r="B90" s="61">
        <v>44</v>
      </c>
      <c r="C90" s="61" t="s">
        <v>111</v>
      </c>
      <c r="D90" s="57">
        <v>773529503</v>
      </c>
      <c r="E90" s="58">
        <v>0.031244</v>
      </c>
      <c r="F90" s="58">
        <v>0</v>
      </c>
      <c r="G90" s="58">
        <v>0</v>
      </c>
      <c r="H90" s="58">
        <v>0.031244</v>
      </c>
      <c r="I90" s="59">
        <v>241682.25</v>
      </c>
      <c r="J90" s="65" t="s">
        <v>177</v>
      </c>
    </row>
    <row r="91" spans="1:10" ht="12.75">
      <c r="A91" s="5" t="s">
        <v>176</v>
      </c>
      <c r="B91" s="61">
        <v>56</v>
      </c>
      <c r="C91" s="61" t="s">
        <v>112</v>
      </c>
      <c r="D91" s="57">
        <v>686678569</v>
      </c>
      <c r="E91" s="58">
        <v>0.031244</v>
      </c>
      <c r="F91" s="58">
        <v>0</v>
      </c>
      <c r="G91" s="58">
        <v>0</v>
      </c>
      <c r="H91" s="58">
        <v>0.031244</v>
      </c>
      <c r="I91" s="59">
        <v>214547.39</v>
      </c>
      <c r="J91" s="65" t="s">
        <v>177</v>
      </c>
    </row>
    <row r="92" spans="1:10" ht="12.75">
      <c r="A92" s="5" t="s">
        <v>176</v>
      </c>
      <c r="B92" s="61">
        <v>73</v>
      </c>
      <c r="C92" s="61" t="s">
        <v>113</v>
      </c>
      <c r="D92" s="57">
        <v>1259640865</v>
      </c>
      <c r="E92" s="58">
        <v>0.031244</v>
      </c>
      <c r="F92" s="58">
        <v>0</v>
      </c>
      <c r="G92" s="58">
        <v>0</v>
      </c>
      <c r="H92" s="58">
        <v>0.031244</v>
      </c>
      <c r="I92" s="59">
        <v>393560.12</v>
      </c>
      <c r="J92" s="65" t="s">
        <v>177</v>
      </c>
    </row>
    <row r="93" spans="1:10" ht="12.75">
      <c r="A93" s="5" t="s">
        <v>114</v>
      </c>
      <c r="B93" s="61">
        <v>13</v>
      </c>
      <c r="C93" s="61" t="s">
        <v>101</v>
      </c>
      <c r="D93" s="57">
        <v>126273858</v>
      </c>
      <c r="E93" s="58">
        <v>0.030631</v>
      </c>
      <c r="F93" s="58">
        <v>0</v>
      </c>
      <c r="G93" s="58">
        <v>0</v>
      </c>
      <c r="H93" s="58">
        <v>0.030631</v>
      </c>
      <c r="I93" s="59">
        <v>38678.98</v>
      </c>
      <c r="J93" s="65" t="s">
        <v>178</v>
      </c>
    </row>
    <row r="94" spans="1:10" ht="12.75">
      <c r="A94" s="5" t="s">
        <v>114</v>
      </c>
      <c r="B94" s="61">
        <v>34</v>
      </c>
      <c r="C94" s="61" t="s">
        <v>74</v>
      </c>
      <c r="D94" s="57">
        <v>312062771</v>
      </c>
      <c r="E94" s="58">
        <v>0.030631</v>
      </c>
      <c r="F94" s="58">
        <v>0</v>
      </c>
      <c r="G94" s="58">
        <v>0</v>
      </c>
      <c r="H94" s="58">
        <v>0.030631</v>
      </c>
      <c r="I94" s="59">
        <v>95587.69</v>
      </c>
      <c r="J94" s="65" t="s">
        <v>178</v>
      </c>
    </row>
    <row r="95" spans="1:10" ht="12.75">
      <c r="A95" s="5" t="s">
        <v>114</v>
      </c>
      <c r="B95" s="61">
        <v>49</v>
      </c>
      <c r="C95" s="61" t="s">
        <v>115</v>
      </c>
      <c r="D95" s="57">
        <v>890563105</v>
      </c>
      <c r="E95" s="58">
        <v>0.030631</v>
      </c>
      <c r="F95" s="58">
        <v>0</v>
      </c>
      <c r="G95" s="58">
        <v>0</v>
      </c>
      <c r="H95" s="58">
        <v>0.030631</v>
      </c>
      <c r="I95" s="59">
        <v>272796.06</v>
      </c>
      <c r="J95" s="65" t="s">
        <v>178</v>
      </c>
    </row>
    <row r="96" spans="1:10" ht="12.75">
      <c r="A96" s="5" t="s">
        <v>114</v>
      </c>
      <c r="B96" s="61">
        <v>55</v>
      </c>
      <c r="C96" s="61" t="s">
        <v>102</v>
      </c>
      <c r="D96" s="57">
        <v>538250465</v>
      </c>
      <c r="E96" s="58">
        <v>0.030631</v>
      </c>
      <c r="F96" s="58">
        <v>0</v>
      </c>
      <c r="G96" s="58">
        <v>0</v>
      </c>
      <c r="H96" s="58">
        <v>0.030631</v>
      </c>
      <c r="I96" s="59">
        <v>164872.32</v>
      </c>
      <c r="J96" s="65" t="s">
        <v>178</v>
      </c>
    </row>
    <row r="97" spans="1:10" ht="12.75">
      <c r="A97" s="5" t="s">
        <v>114</v>
      </c>
      <c r="B97" s="61">
        <v>64</v>
      </c>
      <c r="C97" s="61" t="s">
        <v>114</v>
      </c>
      <c r="D97" s="57">
        <v>1149127534</v>
      </c>
      <c r="E97" s="58">
        <v>0.030631</v>
      </c>
      <c r="F97" s="58">
        <v>0</v>
      </c>
      <c r="G97" s="58">
        <v>0</v>
      </c>
      <c r="H97" s="58">
        <v>0.030631</v>
      </c>
      <c r="I97" s="59">
        <v>351999.9</v>
      </c>
      <c r="J97" s="65" t="s">
        <v>178</v>
      </c>
    </row>
    <row r="98" spans="1:10" ht="12.75">
      <c r="A98" s="5" t="s">
        <v>114</v>
      </c>
      <c r="B98" s="61">
        <v>66</v>
      </c>
      <c r="C98" s="61" t="s">
        <v>103</v>
      </c>
      <c r="D98" s="57">
        <v>2164527260</v>
      </c>
      <c r="E98" s="58">
        <v>0.030631</v>
      </c>
      <c r="F98" s="58">
        <v>0</v>
      </c>
      <c r="G98" s="58">
        <v>0</v>
      </c>
      <c r="H98" s="58">
        <v>0.030631</v>
      </c>
      <c r="I98" s="59">
        <v>663014.72</v>
      </c>
      <c r="J98" s="65" t="s">
        <v>178</v>
      </c>
    </row>
    <row r="99" spans="1:10" ht="12.75">
      <c r="A99" s="5" t="s">
        <v>114</v>
      </c>
      <c r="B99" s="61">
        <v>67</v>
      </c>
      <c r="C99" s="61" t="s">
        <v>75</v>
      </c>
      <c r="D99" s="57">
        <v>560309461</v>
      </c>
      <c r="E99" s="58">
        <v>0.030631</v>
      </c>
      <c r="F99" s="58">
        <v>0</v>
      </c>
      <c r="G99" s="58">
        <v>0</v>
      </c>
      <c r="H99" s="58">
        <v>0.030631</v>
      </c>
      <c r="I99" s="59">
        <v>171628.83</v>
      </c>
      <c r="J99" s="65" t="s">
        <v>178</v>
      </c>
    </row>
    <row r="100" spans="1:10" ht="12.75">
      <c r="A100" s="5" t="s">
        <v>114</v>
      </c>
      <c r="B100" s="61">
        <v>74</v>
      </c>
      <c r="C100" s="61" t="s">
        <v>116</v>
      </c>
      <c r="D100" s="57">
        <v>1477745200</v>
      </c>
      <c r="E100" s="58">
        <v>0.030631</v>
      </c>
      <c r="F100" s="58">
        <v>0</v>
      </c>
      <c r="G100" s="58">
        <v>0</v>
      </c>
      <c r="H100" s="58">
        <v>0.030631</v>
      </c>
      <c r="I100" s="59">
        <v>452647.36</v>
      </c>
      <c r="J100" s="65" t="s">
        <v>178</v>
      </c>
    </row>
    <row r="101" spans="1:10" ht="12.75">
      <c r="A101" s="5" t="s">
        <v>179</v>
      </c>
      <c r="B101" s="61">
        <v>4</v>
      </c>
      <c r="C101" s="61" t="s">
        <v>117</v>
      </c>
      <c r="D101" s="57">
        <v>278971953</v>
      </c>
      <c r="E101" s="58">
        <v>0.06354</v>
      </c>
      <c r="F101" s="58">
        <v>0</v>
      </c>
      <c r="G101" s="58">
        <v>0</v>
      </c>
      <c r="H101" s="58">
        <v>0.06354</v>
      </c>
      <c r="I101" s="59">
        <v>177259.35</v>
      </c>
      <c r="J101" s="65" t="s">
        <v>180</v>
      </c>
    </row>
    <row r="102" spans="1:10" ht="12.75">
      <c r="A102" s="5" t="s">
        <v>179</v>
      </c>
      <c r="B102" s="61">
        <v>35</v>
      </c>
      <c r="C102" s="61" t="s">
        <v>118</v>
      </c>
      <c r="D102" s="57">
        <v>708191159</v>
      </c>
      <c r="E102" s="58">
        <v>0.063545</v>
      </c>
      <c r="F102" s="58">
        <v>0</v>
      </c>
      <c r="G102" s="58">
        <v>0</v>
      </c>
      <c r="H102" s="58">
        <v>0.063545</v>
      </c>
      <c r="I102" s="59">
        <v>450021.49</v>
      </c>
      <c r="J102" s="65" t="s">
        <v>180</v>
      </c>
    </row>
    <row r="103" spans="1:10" ht="12.75">
      <c r="A103" s="5" t="s">
        <v>179</v>
      </c>
      <c r="B103" s="61">
        <v>62</v>
      </c>
      <c r="C103" s="61" t="s">
        <v>119</v>
      </c>
      <c r="D103" s="57">
        <v>1068389568</v>
      </c>
      <c r="E103" s="58">
        <v>0.063545</v>
      </c>
      <c r="F103" s="58">
        <v>0</v>
      </c>
      <c r="G103" s="58">
        <v>0</v>
      </c>
      <c r="H103" s="58">
        <v>0.063545</v>
      </c>
      <c r="I103" s="59">
        <v>678909.92</v>
      </c>
      <c r="J103" s="65" t="s">
        <v>180</v>
      </c>
    </row>
    <row r="104" spans="1:10" ht="12.75">
      <c r="A104" s="5" t="s">
        <v>179</v>
      </c>
      <c r="B104" s="61">
        <v>79</v>
      </c>
      <c r="C104" s="61" t="s">
        <v>120</v>
      </c>
      <c r="D104" s="57">
        <v>2779890512</v>
      </c>
      <c r="E104" s="58">
        <v>0.06354</v>
      </c>
      <c r="F104" s="58">
        <v>0</v>
      </c>
      <c r="G104" s="58">
        <v>0</v>
      </c>
      <c r="H104" s="58">
        <v>0.06354</v>
      </c>
      <c r="I104" s="59">
        <v>1766346.17</v>
      </c>
      <c r="J104" s="65" t="s">
        <v>180</v>
      </c>
    </row>
    <row r="105" spans="1:10" ht="12.75">
      <c r="A105" s="5" t="s">
        <v>179</v>
      </c>
      <c r="B105" s="61">
        <v>83</v>
      </c>
      <c r="C105" s="61" t="s">
        <v>121</v>
      </c>
      <c r="D105" s="57">
        <v>235538152</v>
      </c>
      <c r="E105" s="58">
        <v>0.06354</v>
      </c>
      <c r="F105" s="58">
        <v>0</v>
      </c>
      <c r="G105" s="58">
        <v>0</v>
      </c>
      <c r="H105" s="58">
        <v>0.06354</v>
      </c>
      <c r="I105" s="59">
        <v>149661.67</v>
      </c>
      <c r="J105" s="65" t="s">
        <v>180</v>
      </c>
    </row>
    <row r="106" spans="1:10" ht="12.75">
      <c r="A106" s="5" t="s">
        <v>181</v>
      </c>
      <c r="B106" s="61">
        <v>11</v>
      </c>
      <c r="C106" s="61" t="s">
        <v>78</v>
      </c>
      <c r="D106" s="57">
        <v>965846299</v>
      </c>
      <c r="E106" s="58">
        <v>0.030605</v>
      </c>
      <c r="F106" s="58">
        <v>0</v>
      </c>
      <c r="G106" s="58">
        <v>0.007429</v>
      </c>
      <c r="H106" s="58">
        <v>0.038034</v>
      </c>
      <c r="I106" s="59">
        <v>367361.98</v>
      </c>
      <c r="J106" s="65" t="s">
        <v>182</v>
      </c>
    </row>
    <row r="107" spans="1:10" ht="12.75">
      <c r="A107" s="5" t="s">
        <v>181</v>
      </c>
      <c r="B107" s="61">
        <v>22</v>
      </c>
      <c r="C107" s="61" t="s">
        <v>81</v>
      </c>
      <c r="D107" s="57">
        <v>1691575803</v>
      </c>
      <c r="E107" s="58">
        <v>0.030605</v>
      </c>
      <c r="F107" s="58">
        <v>0</v>
      </c>
      <c r="G107" s="58">
        <v>0.007429</v>
      </c>
      <c r="H107" s="58">
        <v>0.038034</v>
      </c>
      <c r="I107" s="59">
        <v>643372.61</v>
      </c>
      <c r="J107" s="65" t="s">
        <v>182</v>
      </c>
    </row>
    <row r="108" spans="1:10" ht="12.75">
      <c r="A108" s="5" t="s">
        <v>181</v>
      </c>
      <c r="B108" s="61">
        <v>27</v>
      </c>
      <c r="C108" s="61" t="s">
        <v>82</v>
      </c>
      <c r="D108" s="57">
        <v>4092785</v>
      </c>
      <c r="E108" s="58">
        <v>0.030605</v>
      </c>
      <c r="F108" s="58">
        <v>0</v>
      </c>
      <c r="G108" s="58">
        <v>0.007429</v>
      </c>
      <c r="H108" s="58">
        <v>0.038034</v>
      </c>
      <c r="I108" s="59">
        <v>1556.68</v>
      </c>
      <c r="J108" s="65" t="s">
        <v>182</v>
      </c>
    </row>
    <row r="109" spans="1:10" ht="12.75">
      <c r="A109" s="5" t="s">
        <v>181</v>
      </c>
      <c r="B109" s="61">
        <v>28</v>
      </c>
      <c r="C109" s="61" t="s">
        <v>122</v>
      </c>
      <c r="D109" s="57">
        <v>40399217100</v>
      </c>
      <c r="E109" s="58">
        <v>0.0306</v>
      </c>
      <c r="F109" s="58">
        <v>0</v>
      </c>
      <c r="G109" s="58">
        <v>0.00743</v>
      </c>
      <c r="H109" s="58">
        <v>0.03803</v>
      </c>
      <c r="I109" s="59">
        <v>15363821.57</v>
      </c>
      <c r="J109" s="65" t="s">
        <v>182</v>
      </c>
    </row>
    <row r="110" spans="1:10" ht="12.75">
      <c r="A110" s="5" t="s">
        <v>181</v>
      </c>
      <c r="B110" s="61">
        <v>77</v>
      </c>
      <c r="C110" s="61" t="s">
        <v>123</v>
      </c>
      <c r="D110" s="57">
        <v>13564295114</v>
      </c>
      <c r="E110" s="58">
        <v>0.030605</v>
      </c>
      <c r="F110" s="58">
        <v>0</v>
      </c>
      <c r="G110" s="58">
        <v>0.007429</v>
      </c>
      <c r="H110" s="58">
        <v>0.038034</v>
      </c>
      <c r="I110" s="59">
        <v>5159040.95</v>
      </c>
      <c r="J110" s="65" t="s">
        <v>182</v>
      </c>
    </row>
    <row r="111" spans="1:10" ht="12.75">
      <c r="A111" s="5" t="s">
        <v>181</v>
      </c>
      <c r="B111" s="61">
        <v>87</v>
      </c>
      <c r="C111" s="61" t="s">
        <v>86</v>
      </c>
      <c r="D111" s="57">
        <v>515563601</v>
      </c>
      <c r="E111" s="58">
        <v>0.030605</v>
      </c>
      <c r="F111" s="58">
        <v>0</v>
      </c>
      <c r="G111" s="58">
        <v>0.007429</v>
      </c>
      <c r="H111" s="58">
        <v>0.038034</v>
      </c>
      <c r="I111" s="59">
        <v>196089.33</v>
      </c>
      <c r="J111" s="65" t="s">
        <v>182</v>
      </c>
    </row>
    <row r="112" spans="1:10" ht="12.75">
      <c r="A112" s="5" t="s">
        <v>181</v>
      </c>
      <c r="B112" s="61">
        <v>89</v>
      </c>
      <c r="C112" s="61" t="s">
        <v>124</v>
      </c>
      <c r="D112" s="57">
        <v>3005813287</v>
      </c>
      <c r="E112" s="58">
        <v>0.030605</v>
      </c>
      <c r="F112" s="58">
        <v>0</v>
      </c>
      <c r="G112" s="58">
        <v>0.007429</v>
      </c>
      <c r="H112" s="58">
        <v>0.038034</v>
      </c>
      <c r="I112" s="59">
        <v>1143229.98</v>
      </c>
      <c r="J112" s="65" t="s">
        <v>182</v>
      </c>
    </row>
    <row r="113" spans="1:10" ht="12.75">
      <c r="A113" s="5" t="s">
        <v>183</v>
      </c>
      <c r="B113" s="61">
        <v>17</v>
      </c>
      <c r="C113" s="61" t="s">
        <v>125</v>
      </c>
      <c r="D113" s="57">
        <v>1555635012</v>
      </c>
      <c r="E113" s="58">
        <v>0.050246</v>
      </c>
      <c r="F113" s="58">
        <v>0</v>
      </c>
      <c r="G113" s="58">
        <v>0</v>
      </c>
      <c r="H113" s="58">
        <v>0.050246</v>
      </c>
      <c r="I113" s="59">
        <v>781642.91</v>
      </c>
      <c r="J113" s="65" t="s">
        <v>184</v>
      </c>
    </row>
    <row r="114" spans="1:10" ht="12.75">
      <c r="A114" s="5" t="s">
        <v>183</v>
      </c>
      <c r="B114" s="61">
        <v>25</v>
      </c>
      <c r="C114" s="61" t="s">
        <v>126</v>
      </c>
      <c r="D114" s="57">
        <v>436344061</v>
      </c>
      <c r="E114" s="58">
        <v>0.050246</v>
      </c>
      <c r="F114" s="58">
        <v>0</v>
      </c>
      <c r="G114" s="58">
        <v>0</v>
      </c>
      <c r="H114" s="58">
        <v>0.050246</v>
      </c>
      <c r="I114" s="59">
        <v>219245.75</v>
      </c>
      <c r="J114" s="65" t="s">
        <v>184</v>
      </c>
    </row>
    <row r="115" spans="1:10" ht="12.75">
      <c r="A115" s="5" t="s">
        <v>183</v>
      </c>
      <c r="B115" s="61">
        <v>53</v>
      </c>
      <c r="C115" s="61" t="s">
        <v>127</v>
      </c>
      <c r="D115" s="57">
        <v>687253598</v>
      </c>
      <c r="E115" s="58">
        <v>0.050246</v>
      </c>
      <c r="F115" s="58">
        <v>0</v>
      </c>
      <c r="G115" s="58">
        <v>0</v>
      </c>
      <c r="H115" s="58">
        <v>0.050246</v>
      </c>
      <c r="I115" s="59">
        <v>345318.31</v>
      </c>
      <c r="J115" s="65" t="s">
        <v>184</v>
      </c>
    </row>
    <row r="116" spans="1:10" ht="12.75">
      <c r="A116" s="5" t="s">
        <v>185</v>
      </c>
      <c r="B116" s="61">
        <v>37</v>
      </c>
      <c r="C116" s="61" t="s">
        <v>128</v>
      </c>
      <c r="D116" s="57">
        <v>905170346</v>
      </c>
      <c r="E116" s="58">
        <v>0.039374</v>
      </c>
      <c r="F116" s="58">
        <v>0</v>
      </c>
      <c r="G116" s="58">
        <v>0</v>
      </c>
      <c r="H116" s="58">
        <v>0.039374</v>
      </c>
      <c r="I116" s="59">
        <v>356402.47</v>
      </c>
      <c r="J116" s="65" t="s">
        <v>186</v>
      </c>
    </row>
    <row r="117" spans="1:10" ht="12.75">
      <c r="A117" s="5" t="s">
        <v>185</v>
      </c>
      <c r="B117" s="61">
        <v>50</v>
      </c>
      <c r="C117" s="61" t="s">
        <v>129</v>
      </c>
      <c r="D117" s="57">
        <v>2141018627</v>
      </c>
      <c r="E117" s="58">
        <v>0.039374</v>
      </c>
      <c r="F117" s="58">
        <v>0</v>
      </c>
      <c r="G117" s="58">
        <v>0</v>
      </c>
      <c r="H117" s="58">
        <v>0.039374</v>
      </c>
      <c r="I117" s="59">
        <v>843005.8</v>
      </c>
      <c r="J117" s="65" t="s">
        <v>186</v>
      </c>
    </row>
    <row r="118" spans="1:10" ht="12.75">
      <c r="A118" s="5" t="s">
        <v>185</v>
      </c>
      <c r="B118" s="61">
        <v>69</v>
      </c>
      <c r="C118" s="61" t="s">
        <v>130</v>
      </c>
      <c r="D118" s="57">
        <v>2389001821</v>
      </c>
      <c r="E118" s="58">
        <v>0.039374</v>
      </c>
      <c r="F118" s="58">
        <v>0</v>
      </c>
      <c r="G118" s="58">
        <v>0</v>
      </c>
      <c r="H118" s="58">
        <v>0.039374</v>
      </c>
      <c r="I118" s="59">
        <v>940646.48</v>
      </c>
      <c r="J118" s="65" t="s">
        <v>186</v>
      </c>
    </row>
    <row r="119" spans="1:10" ht="12.75">
      <c r="A119" s="5" t="s">
        <v>187</v>
      </c>
      <c r="B119" s="61">
        <v>3</v>
      </c>
      <c r="C119" s="61" t="s">
        <v>131</v>
      </c>
      <c r="D119" s="57">
        <v>217109881</v>
      </c>
      <c r="E119" s="58">
        <v>0.042978</v>
      </c>
      <c r="F119" s="58">
        <v>0</v>
      </c>
      <c r="G119" s="58">
        <v>0</v>
      </c>
      <c r="H119" s="58">
        <v>0.042978</v>
      </c>
      <c r="I119" s="59">
        <v>93309.71</v>
      </c>
      <c r="J119" s="65" t="s">
        <v>188</v>
      </c>
    </row>
    <row r="120" spans="1:10" ht="12.75">
      <c r="A120" s="5" t="s">
        <v>187</v>
      </c>
      <c r="B120" s="61">
        <v>51</v>
      </c>
      <c r="C120" s="61" t="s">
        <v>132</v>
      </c>
      <c r="D120" s="57">
        <v>1688610789</v>
      </c>
      <c r="E120" s="58">
        <v>0.042978</v>
      </c>
      <c r="F120" s="58">
        <v>0</v>
      </c>
      <c r="G120" s="58">
        <v>0</v>
      </c>
      <c r="H120" s="58">
        <v>0.042978</v>
      </c>
      <c r="I120" s="59">
        <v>725732.4</v>
      </c>
      <c r="J120" s="65" t="s">
        <v>188</v>
      </c>
    </row>
    <row r="121" spans="1:10" ht="12.75">
      <c r="A121" s="5" t="s">
        <v>187</v>
      </c>
      <c r="B121" s="61">
        <v>56</v>
      </c>
      <c r="C121" s="61" t="s">
        <v>112</v>
      </c>
      <c r="D121" s="57">
        <v>4053635200</v>
      </c>
      <c r="E121" s="58">
        <v>0.042978</v>
      </c>
      <c r="F121" s="58">
        <v>0</v>
      </c>
      <c r="G121" s="58">
        <v>0</v>
      </c>
      <c r="H121" s="58">
        <v>0.042978</v>
      </c>
      <c r="I121" s="59">
        <v>1742184.76</v>
      </c>
      <c r="J121" s="65" t="s">
        <v>188</v>
      </c>
    </row>
    <row r="122" spans="1:10" ht="12.75">
      <c r="A122" s="5" t="s">
        <v>187</v>
      </c>
      <c r="B122" s="61">
        <v>60</v>
      </c>
      <c r="C122" s="61" t="s">
        <v>133</v>
      </c>
      <c r="D122" s="57">
        <v>166664521</v>
      </c>
      <c r="E122" s="58">
        <v>0.042978</v>
      </c>
      <c r="F122" s="58">
        <v>0</v>
      </c>
      <c r="G122" s="58">
        <v>0</v>
      </c>
      <c r="H122" s="58">
        <v>0.042978</v>
      </c>
      <c r="I122" s="59">
        <v>71628.81</v>
      </c>
      <c r="J122" s="65" t="s">
        <v>188</v>
      </c>
    </row>
    <row r="123" spans="1:10" ht="12.75">
      <c r="A123" s="5" t="s">
        <v>189</v>
      </c>
      <c r="B123" s="61">
        <v>1</v>
      </c>
      <c r="C123" s="61" t="s">
        <v>67</v>
      </c>
      <c r="D123" s="57">
        <v>631553761</v>
      </c>
      <c r="E123" s="58">
        <v>0.024687</v>
      </c>
      <c r="F123" s="58">
        <v>0</v>
      </c>
      <c r="G123" s="58">
        <v>0</v>
      </c>
      <c r="H123" s="58">
        <v>0.024687</v>
      </c>
      <c r="I123" s="59">
        <v>155912.71</v>
      </c>
      <c r="J123" s="65" t="s">
        <v>190</v>
      </c>
    </row>
    <row r="124" spans="1:10" ht="12.75">
      <c r="A124" s="5" t="s">
        <v>189</v>
      </c>
      <c r="B124" s="61">
        <v>12</v>
      </c>
      <c r="C124" s="61" t="s">
        <v>89</v>
      </c>
      <c r="D124" s="57">
        <v>1130683368</v>
      </c>
      <c r="E124" s="58">
        <v>0.024687</v>
      </c>
      <c r="F124" s="58">
        <v>0</v>
      </c>
      <c r="G124" s="58">
        <v>0</v>
      </c>
      <c r="H124" s="58">
        <v>0.024687</v>
      </c>
      <c r="I124" s="59">
        <v>279132.14</v>
      </c>
      <c r="J124" s="65" t="s">
        <v>190</v>
      </c>
    </row>
    <row r="125" spans="1:10" ht="12.75">
      <c r="A125" s="5" t="s">
        <v>189</v>
      </c>
      <c r="B125" s="61">
        <v>18</v>
      </c>
      <c r="C125" s="61" t="s">
        <v>68</v>
      </c>
      <c r="D125" s="57">
        <v>1090624269</v>
      </c>
      <c r="E125" s="58">
        <v>0.024687</v>
      </c>
      <c r="F125" s="58">
        <v>0</v>
      </c>
      <c r="G125" s="58">
        <v>0</v>
      </c>
      <c r="H125" s="58">
        <v>0.024687</v>
      </c>
      <c r="I125" s="59">
        <v>269242.86</v>
      </c>
      <c r="J125" s="65" t="s">
        <v>190</v>
      </c>
    </row>
    <row r="126" spans="1:10" ht="12.75">
      <c r="A126" s="5" t="s">
        <v>189</v>
      </c>
      <c r="B126" s="61">
        <v>30</v>
      </c>
      <c r="C126" s="61" t="s">
        <v>69</v>
      </c>
      <c r="D126" s="57">
        <v>1963014740</v>
      </c>
      <c r="E126" s="58">
        <v>0.024687</v>
      </c>
      <c r="F126" s="58">
        <v>0</v>
      </c>
      <c r="G126" s="58">
        <v>0</v>
      </c>
      <c r="H126" s="58">
        <v>0.024687</v>
      </c>
      <c r="I126" s="59">
        <v>484610.11</v>
      </c>
      <c r="J126" s="65" t="s">
        <v>190</v>
      </c>
    </row>
    <row r="127" spans="1:10" ht="12.75">
      <c r="A127" s="5" t="s">
        <v>189</v>
      </c>
      <c r="B127" s="61">
        <v>41</v>
      </c>
      <c r="C127" s="61" t="s">
        <v>58</v>
      </c>
      <c r="D127" s="57">
        <v>3003106144</v>
      </c>
      <c r="E127" s="58">
        <v>0.024687</v>
      </c>
      <c r="F127" s="58">
        <v>0</v>
      </c>
      <c r="G127" s="58">
        <v>0</v>
      </c>
      <c r="H127" s="58">
        <v>0.024687</v>
      </c>
      <c r="I127" s="59">
        <v>741377.27</v>
      </c>
      <c r="J127" s="65" t="s">
        <v>190</v>
      </c>
    </row>
    <row r="128" spans="1:10" ht="12.75">
      <c r="A128" s="5" t="s">
        <v>189</v>
      </c>
      <c r="B128" s="61">
        <v>72</v>
      </c>
      <c r="C128" s="61" t="s">
        <v>63</v>
      </c>
      <c r="D128" s="57">
        <v>1284235452</v>
      </c>
      <c r="E128" s="58">
        <v>0.024687</v>
      </c>
      <c r="F128" s="58">
        <v>0</v>
      </c>
      <c r="G128" s="58">
        <v>0</v>
      </c>
      <c r="H128" s="58">
        <v>0.024687</v>
      </c>
      <c r="I128" s="59">
        <v>317039.78</v>
      </c>
      <c r="J128" s="65" t="s">
        <v>190</v>
      </c>
    </row>
    <row r="129" spans="1:10" ht="12.75">
      <c r="A129" s="5" t="s">
        <v>189</v>
      </c>
      <c r="B129" s="61">
        <v>76</v>
      </c>
      <c r="C129" s="61" t="s">
        <v>76</v>
      </c>
      <c r="D129" s="57">
        <v>278903852</v>
      </c>
      <c r="E129" s="58">
        <v>0.024687</v>
      </c>
      <c r="F129" s="58">
        <v>0</v>
      </c>
      <c r="G129" s="58">
        <v>0</v>
      </c>
      <c r="H129" s="58">
        <v>0.024687</v>
      </c>
      <c r="I129" s="59">
        <v>68853.29</v>
      </c>
      <c r="J129" s="65" t="s">
        <v>190</v>
      </c>
    </row>
    <row r="130" spans="1:10" ht="12.75">
      <c r="A130" s="5" t="s">
        <v>189</v>
      </c>
      <c r="B130" s="61">
        <v>80</v>
      </c>
      <c r="C130" s="61" t="s">
        <v>104</v>
      </c>
      <c r="D130" s="57">
        <v>2684120195</v>
      </c>
      <c r="E130" s="58">
        <v>0.024687</v>
      </c>
      <c r="F130" s="58">
        <v>0</v>
      </c>
      <c r="G130" s="58">
        <v>0</v>
      </c>
      <c r="H130" s="58">
        <v>0.024687</v>
      </c>
      <c r="I130" s="59">
        <v>662643.82</v>
      </c>
      <c r="J130" s="65" t="s">
        <v>190</v>
      </c>
    </row>
    <row r="131" spans="1:10" ht="12.75">
      <c r="A131" s="5" t="s">
        <v>189</v>
      </c>
      <c r="B131" s="61">
        <v>93</v>
      </c>
      <c r="C131" s="61" t="s">
        <v>134</v>
      </c>
      <c r="D131" s="57">
        <v>3407781532</v>
      </c>
      <c r="E131" s="58">
        <v>0.024687</v>
      </c>
      <c r="F131" s="58">
        <v>0</v>
      </c>
      <c r="G131" s="58">
        <v>0</v>
      </c>
      <c r="H131" s="58">
        <v>0.024687</v>
      </c>
      <c r="I131" s="59">
        <v>841296.7</v>
      </c>
      <c r="J131" s="65" t="s">
        <v>190</v>
      </c>
    </row>
    <row r="132" spans="1:10" ht="12.75">
      <c r="A132" s="5" t="s">
        <v>191</v>
      </c>
      <c r="B132" s="61">
        <v>2</v>
      </c>
      <c r="C132" s="61" t="s">
        <v>77</v>
      </c>
      <c r="D132" s="57">
        <v>2604052057</v>
      </c>
      <c r="E132" s="58">
        <v>0.016183</v>
      </c>
      <c r="F132" s="58">
        <v>0</v>
      </c>
      <c r="G132" s="58">
        <v>0</v>
      </c>
      <c r="H132" s="58">
        <v>0.016183</v>
      </c>
      <c r="I132" s="59">
        <v>421415.26</v>
      </c>
      <c r="J132" s="65" t="s">
        <v>192</v>
      </c>
    </row>
    <row r="133" spans="1:10" ht="12.75">
      <c r="A133" s="5" t="s">
        <v>191</v>
      </c>
      <c r="B133" s="61">
        <v>45</v>
      </c>
      <c r="C133" s="61" t="s">
        <v>98</v>
      </c>
      <c r="D133" s="57">
        <v>1793363769</v>
      </c>
      <c r="E133" s="58">
        <v>0.016183</v>
      </c>
      <c r="F133" s="58">
        <v>0</v>
      </c>
      <c r="G133" s="58">
        <v>0</v>
      </c>
      <c r="H133" s="58">
        <v>0.016183</v>
      </c>
      <c r="I133" s="59">
        <v>290235.36</v>
      </c>
      <c r="J133" s="65" t="s">
        <v>192</v>
      </c>
    </row>
    <row r="134" spans="1:10" ht="12.75">
      <c r="A134" s="5" t="s">
        <v>191</v>
      </c>
      <c r="B134" s="61">
        <v>75</v>
      </c>
      <c r="C134" s="61" t="s">
        <v>93</v>
      </c>
      <c r="D134" s="57">
        <v>400211228</v>
      </c>
      <c r="E134" s="58">
        <v>0.016183</v>
      </c>
      <c r="F134" s="58">
        <v>0</v>
      </c>
      <c r="G134" s="58">
        <v>0</v>
      </c>
      <c r="H134" s="58">
        <v>0.016183</v>
      </c>
      <c r="I134" s="59">
        <v>64766.42</v>
      </c>
      <c r="J134" s="65" t="s">
        <v>192</v>
      </c>
    </row>
    <row r="135" spans="1:10" ht="12.75">
      <c r="A135" s="5" t="s">
        <v>191</v>
      </c>
      <c r="B135" s="61">
        <v>92</v>
      </c>
      <c r="C135" s="61" t="s">
        <v>96</v>
      </c>
      <c r="D135" s="57">
        <v>117564481</v>
      </c>
      <c r="E135" s="58">
        <v>0.016183</v>
      </c>
      <c r="F135" s="58">
        <v>0</v>
      </c>
      <c r="G135" s="58">
        <v>0</v>
      </c>
      <c r="H135" s="58">
        <v>0.016183</v>
      </c>
      <c r="I135" s="59">
        <v>19025.5</v>
      </c>
      <c r="J135" s="65" t="s">
        <v>192</v>
      </c>
    </row>
    <row r="136" spans="1:10" ht="12.75">
      <c r="A136" s="5" t="s">
        <v>193</v>
      </c>
      <c r="B136" s="61">
        <v>5</v>
      </c>
      <c r="C136" s="61" t="s">
        <v>135</v>
      </c>
      <c r="D136" s="57">
        <v>321306771</v>
      </c>
      <c r="E136" s="58">
        <v>0.01792</v>
      </c>
      <c r="F136" s="58">
        <v>0</v>
      </c>
      <c r="G136" s="58">
        <v>0</v>
      </c>
      <c r="H136" s="58">
        <v>0.01792</v>
      </c>
      <c r="I136" s="59">
        <v>57577.68</v>
      </c>
      <c r="J136" s="65" t="s">
        <v>194</v>
      </c>
    </row>
    <row r="137" spans="1:10" ht="12.75">
      <c r="A137" s="5" t="s">
        <v>193</v>
      </c>
      <c r="B137" s="61">
        <v>9</v>
      </c>
      <c r="C137" s="61" t="s">
        <v>108</v>
      </c>
      <c r="D137" s="57">
        <v>228342055</v>
      </c>
      <c r="E137" s="58">
        <v>0.017921</v>
      </c>
      <c r="F137" s="58">
        <v>0</v>
      </c>
      <c r="G137" s="58">
        <v>0</v>
      </c>
      <c r="H137" s="58">
        <v>0.017921</v>
      </c>
      <c r="I137" s="59">
        <v>40920.89</v>
      </c>
      <c r="J137" s="65" t="s">
        <v>194</v>
      </c>
    </row>
    <row r="138" spans="1:10" ht="12.75">
      <c r="A138" s="5" t="s">
        <v>193</v>
      </c>
      <c r="B138" s="61">
        <v>16</v>
      </c>
      <c r="C138" s="61" t="s">
        <v>109</v>
      </c>
      <c r="D138" s="57">
        <v>625922575</v>
      </c>
      <c r="E138" s="58">
        <v>0.01792</v>
      </c>
      <c r="F138" s="58">
        <v>0</v>
      </c>
      <c r="G138" s="58">
        <v>0</v>
      </c>
      <c r="H138" s="58">
        <v>0.01792</v>
      </c>
      <c r="I138" s="59">
        <v>112165.12</v>
      </c>
      <c r="J138" s="65" t="s">
        <v>194</v>
      </c>
    </row>
    <row r="139" spans="1:10" ht="12.75">
      <c r="A139" s="5" t="s">
        <v>193</v>
      </c>
      <c r="B139" s="61">
        <v>38</v>
      </c>
      <c r="C139" s="61" t="s">
        <v>136</v>
      </c>
      <c r="D139" s="57">
        <v>264755815</v>
      </c>
      <c r="E139" s="58">
        <v>0.01792</v>
      </c>
      <c r="F139" s="58">
        <v>0</v>
      </c>
      <c r="G139" s="58">
        <v>0</v>
      </c>
      <c r="H139" s="58">
        <v>0.01792</v>
      </c>
      <c r="I139" s="59">
        <v>47444.21</v>
      </c>
      <c r="J139" s="65" t="s">
        <v>194</v>
      </c>
    </row>
    <row r="140" spans="1:10" ht="12.75">
      <c r="A140" s="5" t="s">
        <v>193</v>
      </c>
      <c r="B140" s="61">
        <v>46</v>
      </c>
      <c r="C140" s="61" t="s">
        <v>137</v>
      </c>
      <c r="D140" s="57">
        <v>269531384</v>
      </c>
      <c r="E140" s="58">
        <v>0.017921</v>
      </c>
      <c r="F140" s="58">
        <v>0</v>
      </c>
      <c r="G140" s="58">
        <v>0</v>
      </c>
      <c r="H140" s="58">
        <v>0.017921</v>
      </c>
      <c r="I140" s="59">
        <v>48302.87</v>
      </c>
      <c r="J140" s="65" t="s">
        <v>194</v>
      </c>
    </row>
    <row r="141" spans="1:10" ht="12.75">
      <c r="A141" s="5" t="s">
        <v>193</v>
      </c>
      <c r="B141" s="61">
        <v>57</v>
      </c>
      <c r="C141" s="61" t="s">
        <v>138</v>
      </c>
      <c r="D141" s="57">
        <v>330528824</v>
      </c>
      <c r="E141" s="58">
        <v>0.01792</v>
      </c>
      <c r="F141" s="58">
        <v>0</v>
      </c>
      <c r="G141" s="58">
        <v>0</v>
      </c>
      <c r="H141" s="58">
        <v>0.01792</v>
      </c>
      <c r="I141" s="59">
        <v>59230.57</v>
      </c>
      <c r="J141" s="65" t="s">
        <v>194</v>
      </c>
    </row>
    <row r="142" spans="1:10" ht="12.75">
      <c r="A142" s="5" t="s">
        <v>193</v>
      </c>
      <c r="B142" s="61">
        <v>60</v>
      </c>
      <c r="C142" s="61" t="s">
        <v>133</v>
      </c>
      <c r="D142" s="57">
        <v>87673347</v>
      </c>
      <c r="E142" s="58">
        <v>0.01792</v>
      </c>
      <c r="F142" s="58">
        <v>0</v>
      </c>
      <c r="G142" s="58">
        <v>0</v>
      </c>
      <c r="H142" s="58">
        <v>0.01792</v>
      </c>
      <c r="I142" s="59">
        <v>15710.85</v>
      </c>
      <c r="J142" s="65" t="s">
        <v>194</v>
      </c>
    </row>
    <row r="143" spans="1:10" ht="12.75">
      <c r="A143" s="5" t="s">
        <v>193</v>
      </c>
      <c r="B143" s="61">
        <v>86</v>
      </c>
      <c r="C143" s="61" t="s">
        <v>139</v>
      </c>
      <c r="D143" s="57">
        <v>270385398</v>
      </c>
      <c r="E143" s="58">
        <v>0.01792</v>
      </c>
      <c r="F143" s="58">
        <v>0</v>
      </c>
      <c r="G143" s="58">
        <v>0</v>
      </c>
      <c r="H143" s="58">
        <v>0.01792</v>
      </c>
      <c r="I143" s="59">
        <v>48453.03</v>
      </c>
      <c r="J143" s="65" t="s">
        <v>194</v>
      </c>
    </row>
    <row r="144" spans="1:10" ht="12.75">
      <c r="A144" s="5" t="s">
        <v>195</v>
      </c>
      <c r="B144" s="61">
        <v>7</v>
      </c>
      <c r="C144" s="61" t="s">
        <v>140</v>
      </c>
      <c r="D144" s="57">
        <v>1412896804</v>
      </c>
      <c r="E144" s="58">
        <v>0.017037</v>
      </c>
      <c r="F144" s="58">
        <v>0</v>
      </c>
      <c r="G144" s="58">
        <v>0</v>
      </c>
      <c r="H144" s="58">
        <v>0.017037</v>
      </c>
      <c r="I144" s="59">
        <v>240716.08</v>
      </c>
      <c r="J144" s="65" t="s">
        <v>196</v>
      </c>
    </row>
    <row r="145" spans="1:10" ht="12.75">
      <c r="A145" s="5" t="s">
        <v>195</v>
      </c>
      <c r="B145" s="61">
        <v>23</v>
      </c>
      <c r="C145" s="61" t="s">
        <v>141</v>
      </c>
      <c r="D145" s="57">
        <v>881532578</v>
      </c>
      <c r="E145" s="58">
        <v>0.017036</v>
      </c>
      <c r="F145" s="58">
        <v>0</v>
      </c>
      <c r="G145" s="58">
        <v>0</v>
      </c>
      <c r="H145" s="58">
        <v>0.017036</v>
      </c>
      <c r="I145" s="59">
        <v>150178.57</v>
      </c>
      <c r="J145" s="65" t="s">
        <v>196</v>
      </c>
    </row>
    <row r="146" spans="1:10" ht="12.75">
      <c r="A146" s="5" t="s">
        <v>195</v>
      </c>
      <c r="B146" s="61">
        <v>81</v>
      </c>
      <c r="C146" s="61" t="s">
        <v>142</v>
      </c>
      <c r="D146" s="57">
        <v>1024471999</v>
      </c>
      <c r="E146" s="58">
        <v>0.017036</v>
      </c>
      <c r="F146" s="58">
        <v>0</v>
      </c>
      <c r="G146" s="58">
        <v>0</v>
      </c>
      <c r="H146" s="58">
        <v>0.017036</v>
      </c>
      <c r="I146" s="59">
        <v>174529.93</v>
      </c>
      <c r="J146" s="65" t="s">
        <v>196</v>
      </c>
    </row>
    <row r="147" spans="1:10" ht="12.75">
      <c r="A147" s="5" t="s">
        <v>195</v>
      </c>
      <c r="B147" s="61">
        <v>83</v>
      </c>
      <c r="C147" s="61" t="s">
        <v>121</v>
      </c>
      <c r="D147" s="57">
        <v>398504869</v>
      </c>
      <c r="E147" s="58">
        <v>0.017037</v>
      </c>
      <c r="F147" s="58">
        <v>0</v>
      </c>
      <c r="G147" s="58">
        <v>0</v>
      </c>
      <c r="H147" s="58">
        <v>0.017037</v>
      </c>
      <c r="I147" s="59">
        <v>67893.38</v>
      </c>
      <c r="J147" s="65" t="s">
        <v>196</v>
      </c>
    </row>
    <row r="148" spans="1:10" ht="12.75">
      <c r="A148" s="5" t="s">
        <v>197</v>
      </c>
      <c r="B148" s="61">
        <v>15</v>
      </c>
      <c r="C148" s="61" t="s">
        <v>143</v>
      </c>
      <c r="D148" s="57">
        <v>1561730053</v>
      </c>
      <c r="E148" s="58">
        <v>0.055216</v>
      </c>
      <c r="F148" s="58">
        <v>0</v>
      </c>
      <c r="G148" s="58">
        <v>0</v>
      </c>
      <c r="H148" s="58">
        <v>0.055216</v>
      </c>
      <c r="I148" s="59">
        <v>862324.14</v>
      </c>
      <c r="J148" s="65" t="s">
        <v>198</v>
      </c>
    </row>
    <row r="149" spans="1:10" ht="12.75">
      <c r="A149" s="5" t="s">
        <v>197</v>
      </c>
      <c r="B149" s="61">
        <v>29</v>
      </c>
      <c r="C149" s="61" t="s">
        <v>144</v>
      </c>
      <c r="D149" s="57">
        <v>895667085</v>
      </c>
      <c r="E149" s="58">
        <v>0.055216</v>
      </c>
      <c r="F149" s="58">
        <v>0</v>
      </c>
      <c r="G149" s="58">
        <v>0</v>
      </c>
      <c r="H149" s="58">
        <v>0.055216</v>
      </c>
      <c r="I149" s="59">
        <v>494551.59</v>
      </c>
      <c r="J149" s="65" t="s">
        <v>198</v>
      </c>
    </row>
    <row r="150" spans="1:10" ht="12.75">
      <c r="A150" s="5" t="s">
        <v>197</v>
      </c>
      <c r="B150" s="61">
        <v>68</v>
      </c>
      <c r="C150" s="61" t="s">
        <v>145</v>
      </c>
      <c r="D150" s="57">
        <v>1361574432</v>
      </c>
      <c r="E150" s="58">
        <v>0.055216</v>
      </c>
      <c r="F150" s="58">
        <v>0</v>
      </c>
      <c r="G150" s="58">
        <v>0</v>
      </c>
      <c r="H150" s="58">
        <v>0.055216</v>
      </c>
      <c r="I150" s="59">
        <v>751806.35</v>
      </c>
      <c r="J150" s="65" t="s">
        <v>198</v>
      </c>
    </row>
    <row r="151" spans="4:9" ht="12.75">
      <c r="D151" s="53">
        <f>SUM(D5:D150)</f>
        <v>238324364392</v>
      </c>
      <c r="I151" s="54">
        <f>SUM(I5:I150)</f>
        <v>78285333.47999999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8"/>
  <sheetViews>
    <sheetView zoomScalePageLayoutView="0" workbookViewId="0" topLeftCell="A169">
      <selection activeCell="A200" sqref="A200"/>
    </sheetView>
  </sheetViews>
  <sheetFormatPr defaultColWidth="10.28125" defaultRowHeight="12.75"/>
  <cols>
    <col min="1" max="1" width="33.00390625" style="0" customWidth="1"/>
    <col min="2" max="2" width="15.7109375" style="0" customWidth="1"/>
    <col min="3" max="5" width="10.7109375" style="0" customWidth="1"/>
    <col min="6" max="6" width="10.7109375" style="1" customWidth="1"/>
    <col min="7" max="7" width="15.7109375" style="0" customWidth="1"/>
  </cols>
  <sheetData>
    <row r="1" spans="1:8" s="82" customFormat="1" ht="15" customHeight="1">
      <c r="A1" s="79" t="s">
        <v>207</v>
      </c>
      <c r="B1" s="80"/>
      <c r="C1" s="80"/>
      <c r="D1" s="80"/>
      <c r="E1" s="80"/>
      <c r="F1" s="80"/>
      <c r="G1" s="80"/>
      <c r="H1" s="81"/>
    </row>
    <row r="2" spans="1:8" s="82" customFormat="1" ht="15" customHeight="1">
      <c r="A2" s="83" t="s">
        <v>208</v>
      </c>
      <c r="B2" s="84"/>
      <c r="C2" s="84"/>
      <c r="D2" s="84"/>
      <c r="E2" s="84"/>
      <c r="F2" s="84"/>
      <c r="G2" s="84"/>
      <c r="H2" s="81"/>
    </row>
    <row r="3" spans="1:7" ht="6.75" customHeight="1">
      <c r="A3" s="6"/>
      <c r="B3" s="6"/>
      <c r="C3" s="6"/>
      <c r="D3" s="6"/>
      <c r="E3" s="6"/>
      <c r="F3" s="7"/>
      <c r="G3" s="6"/>
    </row>
    <row r="4" spans="1:7" ht="12.75">
      <c r="A4" s="8"/>
      <c r="B4" s="8">
        <v>2016</v>
      </c>
      <c r="C4" s="8" t="s">
        <v>146</v>
      </c>
      <c r="D4" s="8" t="s">
        <v>148</v>
      </c>
      <c r="E4" s="8" t="s">
        <v>150</v>
      </c>
      <c r="F4" s="9" t="s">
        <v>1</v>
      </c>
      <c r="G4" s="8" t="s">
        <v>4</v>
      </c>
    </row>
    <row r="5" spans="1:7" ht="12.75">
      <c r="A5" s="10" t="s">
        <v>5</v>
      </c>
      <c r="B5" s="10" t="s">
        <v>0</v>
      </c>
      <c r="C5" s="10" t="s">
        <v>147</v>
      </c>
      <c r="D5" s="10" t="s">
        <v>149</v>
      </c>
      <c r="E5" s="10" t="s">
        <v>149</v>
      </c>
      <c r="F5" s="11" t="s">
        <v>2</v>
      </c>
      <c r="G5" s="10" t="s">
        <v>3</v>
      </c>
    </row>
    <row r="6" spans="1:7" ht="13.5">
      <c r="A6" s="22" t="s">
        <v>7</v>
      </c>
      <c r="B6" s="23"/>
      <c r="C6" s="30"/>
      <c r="D6" s="30"/>
      <c r="E6" s="30"/>
      <c r="F6" s="24"/>
      <c r="G6" s="23"/>
    </row>
    <row r="7" spans="1:7" ht="12.75">
      <c r="A7" s="15" t="s">
        <v>53</v>
      </c>
      <c r="B7" s="16">
        <v>4925318099</v>
      </c>
      <c r="C7" s="17">
        <v>0.028396</v>
      </c>
      <c r="D7" s="17">
        <v>0.007421</v>
      </c>
      <c r="E7" s="17">
        <v>0</v>
      </c>
      <c r="F7" s="17">
        <v>0.035817</v>
      </c>
      <c r="G7" s="48">
        <v>1764103.51</v>
      </c>
    </row>
    <row r="8" spans="1:7" ht="12.75">
      <c r="A8" s="15" t="s">
        <v>54</v>
      </c>
      <c r="B8" s="16">
        <v>313519632</v>
      </c>
      <c r="C8" s="17">
        <v>0.028396</v>
      </c>
      <c r="D8" s="17">
        <v>0.007421</v>
      </c>
      <c r="E8" s="17">
        <v>0</v>
      </c>
      <c r="F8" s="17">
        <v>0.035817</v>
      </c>
      <c r="G8" s="25">
        <v>112293.24</v>
      </c>
    </row>
    <row r="9" spans="1:7" ht="12.75">
      <c r="A9" s="15" t="s">
        <v>55</v>
      </c>
      <c r="B9" s="16">
        <v>3320997753</v>
      </c>
      <c r="C9" s="17">
        <v>0.028396</v>
      </c>
      <c r="D9" s="17">
        <v>0.007421</v>
      </c>
      <c r="E9" s="17">
        <v>0</v>
      </c>
      <c r="F9" s="17">
        <v>0.035817</v>
      </c>
      <c r="G9" s="25">
        <v>1189483.36</v>
      </c>
    </row>
    <row r="10" spans="1:7" ht="12.75">
      <c r="A10" s="15" t="s">
        <v>56</v>
      </c>
      <c r="B10" s="16">
        <v>78629201</v>
      </c>
      <c r="C10" s="17">
        <v>0.028396</v>
      </c>
      <c r="D10" s="17">
        <v>0.007421</v>
      </c>
      <c r="E10" s="17">
        <v>0</v>
      </c>
      <c r="F10" s="17">
        <v>0.035817</v>
      </c>
      <c r="G10" s="25">
        <v>28162.54</v>
      </c>
    </row>
    <row r="11" spans="1:7" ht="12.75">
      <c r="A11" s="15" t="s">
        <v>57</v>
      </c>
      <c r="B11" s="16">
        <v>5473422322</v>
      </c>
      <c r="C11" s="17">
        <v>0.028396</v>
      </c>
      <c r="D11" s="17">
        <v>0.007421</v>
      </c>
      <c r="E11" s="17">
        <v>0</v>
      </c>
      <c r="F11" s="17">
        <v>0.035817</v>
      </c>
      <c r="G11" s="25">
        <v>1960414.58</v>
      </c>
    </row>
    <row r="12" spans="1:7" ht="12.75">
      <c r="A12" s="15" t="s">
        <v>58</v>
      </c>
      <c r="B12" s="16">
        <v>201295171</v>
      </c>
      <c r="C12" s="17">
        <v>0.028396</v>
      </c>
      <c r="D12" s="17">
        <v>0.007421</v>
      </c>
      <c r="E12" s="17">
        <v>0</v>
      </c>
      <c r="F12" s="17">
        <v>0.035817</v>
      </c>
      <c r="G12" s="25">
        <v>72097.88</v>
      </c>
    </row>
    <row r="13" spans="1:7" ht="12.75">
      <c r="A13" s="15" t="s">
        <v>59</v>
      </c>
      <c r="B13" s="16">
        <v>150903619</v>
      </c>
      <c r="C13" s="17">
        <v>0.028396</v>
      </c>
      <c r="D13" s="17">
        <v>0.007421</v>
      </c>
      <c r="E13" s="17">
        <v>0</v>
      </c>
      <c r="F13" s="17">
        <v>0.035817</v>
      </c>
      <c r="G13" s="25">
        <v>54049.09</v>
      </c>
    </row>
    <row r="14" spans="1:7" ht="12.75">
      <c r="A14" s="15" t="s">
        <v>60</v>
      </c>
      <c r="B14" s="16">
        <v>1730030375</v>
      </c>
      <c r="C14" s="17">
        <v>0.028396</v>
      </c>
      <c r="D14" s="17">
        <v>0.007421</v>
      </c>
      <c r="E14" s="17">
        <v>0</v>
      </c>
      <c r="F14" s="17">
        <v>0.035817</v>
      </c>
      <c r="G14" s="25">
        <v>619645.66</v>
      </c>
    </row>
    <row r="15" spans="1:7" ht="12.75">
      <c r="A15" s="15" t="s">
        <v>61</v>
      </c>
      <c r="B15" s="16">
        <v>111961096</v>
      </c>
      <c r="C15" s="17">
        <v>0.028396</v>
      </c>
      <c r="D15" s="17">
        <v>0.007421</v>
      </c>
      <c r="E15" s="17">
        <v>0</v>
      </c>
      <c r="F15" s="17">
        <v>0.035817</v>
      </c>
      <c r="G15" s="25">
        <v>40101.14</v>
      </c>
    </row>
    <row r="16" spans="1:7" ht="12.75">
      <c r="A16" s="15" t="s">
        <v>62</v>
      </c>
      <c r="B16" s="16">
        <v>95252988</v>
      </c>
      <c r="C16" s="17">
        <v>0.028396</v>
      </c>
      <c r="D16" s="17">
        <v>0.007421</v>
      </c>
      <c r="E16" s="17">
        <v>0</v>
      </c>
      <c r="F16" s="17">
        <v>0.035817</v>
      </c>
      <c r="G16" s="25">
        <v>34116.81</v>
      </c>
    </row>
    <row r="17" spans="1:7" ht="12.75">
      <c r="A17" s="15" t="s">
        <v>63</v>
      </c>
      <c r="B17" s="16">
        <v>652044557</v>
      </c>
      <c r="C17" s="17">
        <v>0.028396</v>
      </c>
      <c r="D17" s="17">
        <v>0.007421</v>
      </c>
      <c r="E17" s="17">
        <v>0</v>
      </c>
      <c r="F17" s="17">
        <v>0.035817</v>
      </c>
      <c r="G17" s="25">
        <v>233542.41</v>
      </c>
    </row>
    <row r="18" spans="1:7" ht="12.75">
      <c r="A18" s="38" t="s">
        <v>8</v>
      </c>
      <c r="B18" s="39">
        <f>SUM(B7:B17)</f>
        <v>17053374813</v>
      </c>
      <c r="C18" s="40"/>
      <c r="D18" s="40"/>
      <c r="E18" s="40"/>
      <c r="F18" s="40"/>
      <c r="G18" s="49">
        <f>SUM(G7:G17)</f>
        <v>6108010.22</v>
      </c>
    </row>
    <row r="19" spans="1:7" ht="13.5">
      <c r="A19" s="22" t="s">
        <v>9</v>
      </c>
      <c r="B19" s="19"/>
      <c r="C19" s="20"/>
      <c r="D19" s="20"/>
      <c r="E19" s="20"/>
      <c r="F19" s="20"/>
      <c r="G19" s="26"/>
    </row>
    <row r="20" spans="1:7" ht="12.75">
      <c r="A20" s="15" t="s">
        <v>64</v>
      </c>
      <c r="B20" s="16">
        <v>1825462522</v>
      </c>
      <c r="C20" s="17">
        <v>0.022969</v>
      </c>
      <c r="D20" s="17">
        <v>0</v>
      </c>
      <c r="E20" s="17">
        <v>0</v>
      </c>
      <c r="F20" s="17">
        <v>0.022969</v>
      </c>
      <c r="G20" s="25">
        <v>419291.17</v>
      </c>
    </row>
    <row r="21" spans="1:7" ht="12.75">
      <c r="A21" s="15" t="s">
        <v>65</v>
      </c>
      <c r="B21" s="16">
        <v>991492374</v>
      </c>
      <c r="C21" s="17">
        <v>0.022969</v>
      </c>
      <c r="D21" s="17">
        <v>0</v>
      </c>
      <c r="E21" s="17">
        <v>0</v>
      </c>
      <c r="F21" s="17">
        <v>0.022969</v>
      </c>
      <c r="G21" s="25">
        <v>227736.23</v>
      </c>
    </row>
    <row r="22" spans="1:7" ht="12.75">
      <c r="A22" s="15" t="s">
        <v>66</v>
      </c>
      <c r="B22" s="16">
        <v>1247635440</v>
      </c>
      <c r="C22" s="17">
        <v>0.022969</v>
      </c>
      <c r="D22" s="17">
        <v>0</v>
      </c>
      <c r="E22" s="17">
        <v>0</v>
      </c>
      <c r="F22" s="17">
        <v>0.022969</v>
      </c>
      <c r="G22" s="25">
        <v>286569.03</v>
      </c>
    </row>
    <row r="23" spans="1:7" ht="12.75">
      <c r="A23" s="41" t="s">
        <v>10</v>
      </c>
      <c r="B23" s="42">
        <f>SUM(B20:B22)</f>
        <v>4064590336</v>
      </c>
      <c r="C23" s="43"/>
      <c r="D23" s="43"/>
      <c r="E23" s="43"/>
      <c r="F23" s="43"/>
      <c r="G23" s="50">
        <f>SUM(G20:G22)</f>
        <v>933596.43</v>
      </c>
    </row>
    <row r="24" spans="1:7" ht="13.5">
      <c r="A24" s="22" t="s">
        <v>11</v>
      </c>
      <c r="B24" s="19"/>
      <c r="C24" s="20"/>
      <c r="D24" s="20"/>
      <c r="E24" s="20"/>
      <c r="F24" s="20"/>
      <c r="G24" s="26"/>
    </row>
    <row r="25" spans="1:7" ht="12.75">
      <c r="A25" s="15" t="s">
        <v>67</v>
      </c>
      <c r="B25" s="16">
        <v>3108335961</v>
      </c>
      <c r="C25" s="17">
        <v>0.017706</v>
      </c>
      <c r="D25" s="17">
        <v>0</v>
      </c>
      <c r="E25" s="17">
        <v>0</v>
      </c>
      <c r="F25" s="17">
        <v>0.017706</v>
      </c>
      <c r="G25" s="25">
        <v>550370.81</v>
      </c>
    </row>
    <row r="26" spans="1:7" ht="12.75">
      <c r="A26" s="15" t="s">
        <v>68</v>
      </c>
      <c r="B26" s="16">
        <v>1200791505</v>
      </c>
      <c r="C26" s="17">
        <v>0.017706</v>
      </c>
      <c r="D26" s="17">
        <v>0</v>
      </c>
      <c r="E26" s="17">
        <v>0</v>
      </c>
      <c r="F26" s="17">
        <v>0.017706</v>
      </c>
      <c r="G26" s="25">
        <v>212612.47</v>
      </c>
    </row>
    <row r="27" spans="1:7" ht="12.75">
      <c r="A27" s="15" t="s">
        <v>69</v>
      </c>
      <c r="B27" s="16">
        <v>583186631</v>
      </c>
      <c r="C27" s="17">
        <v>0.017706</v>
      </c>
      <c r="D27" s="17">
        <v>0</v>
      </c>
      <c r="E27" s="17">
        <v>0</v>
      </c>
      <c r="F27" s="17">
        <v>0.017706</v>
      </c>
      <c r="G27" s="25">
        <v>103259.16</v>
      </c>
    </row>
    <row r="28" spans="1:7" ht="12.75">
      <c r="A28" s="15" t="s">
        <v>70</v>
      </c>
      <c r="B28" s="16">
        <v>1018083489</v>
      </c>
      <c r="C28" s="17">
        <v>0.017706</v>
      </c>
      <c r="D28" s="17">
        <v>0</v>
      </c>
      <c r="E28" s="17">
        <v>0</v>
      </c>
      <c r="F28" s="17">
        <v>0.017706</v>
      </c>
      <c r="G28" s="25">
        <v>180262.03</v>
      </c>
    </row>
    <row r="29" spans="1:7" ht="12.75">
      <c r="A29" s="15" t="s">
        <v>71</v>
      </c>
      <c r="B29" s="16">
        <v>1021558190</v>
      </c>
      <c r="C29" s="17">
        <v>0.017706</v>
      </c>
      <c r="D29" s="17">
        <v>0</v>
      </c>
      <c r="E29" s="17">
        <v>0</v>
      </c>
      <c r="F29" s="17">
        <v>0.017706</v>
      </c>
      <c r="G29" s="25">
        <v>180877.53</v>
      </c>
    </row>
    <row r="30" spans="1:7" ht="12.75">
      <c r="A30" s="15" t="s">
        <v>72</v>
      </c>
      <c r="B30" s="16">
        <v>2066527723</v>
      </c>
      <c r="C30" s="17">
        <v>0.017706</v>
      </c>
      <c r="D30" s="17">
        <v>0</v>
      </c>
      <c r="E30" s="17">
        <v>0</v>
      </c>
      <c r="F30" s="17">
        <v>0.017706</v>
      </c>
      <c r="G30" s="25">
        <v>365899.76</v>
      </c>
    </row>
    <row r="31" spans="1:7" ht="12.75">
      <c r="A31" s="15" t="s">
        <v>73</v>
      </c>
      <c r="B31" s="16">
        <v>336221040</v>
      </c>
      <c r="C31" s="17">
        <v>0.017706</v>
      </c>
      <c r="D31" s="17">
        <v>0</v>
      </c>
      <c r="E31" s="17">
        <v>0</v>
      </c>
      <c r="F31" s="17">
        <v>0.017706</v>
      </c>
      <c r="G31" s="25">
        <v>59531.37</v>
      </c>
    </row>
    <row r="32" spans="1:7" ht="12.75">
      <c r="A32" s="41" t="s">
        <v>12</v>
      </c>
      <c r="B32" s="42">
        <f>SUM(B25:B31)</f>
        <v>9334704539</v>
      </c>
      <c r="C32" s="43"/>
      <c r="D32" s="43"/>
      <c r="E32" s="43"/>
      <c r="F32" s="43"/>
      <c r="G32" s="50">
        <f>SUM(G25:G31)</f>
        <v>1652813.1300000001</v>
      </c>
    </row>
    <row r="33" spans="1:7" ht="13.5">
      <c r="A33" s="22" t="s">
        <v>13</v>
      </c>
      <c r="B33" s="19"/>
      <c r="C33" s="20"/>
      <c r="D33" s="20"/>
      <c r="E33" s="20"/>
      <c r="F33" s="20"/>
      <c r="G33" s="26"/>
    </row>
    <row r="34" spans="1:7" ht="12.75">
      <c r="A34" s="15" t="s">
        <v>74</v>
      </c>
      <c r="B34" s="16">
        <v>2916208566</v>
      </c>
      <c r="C34" s="17">
        <v>0.024575</v>
      </c>
      <c r="D34" s="17">
        <v>0</v>
      </c>
      <c r="E34" s="17">
        <v>0</v>
      </c>
      <c r="F34" s="17">
        <v>0.024575</v>
      </c>
      <c r="G34" s="25">
        <v>716660.89</v>
      </c>
    </row>
    <row r="35" spans="1:7" ht="12.75">
      <c r="A35" s="15" t="s">
        <v>70</v>
      </c>
      <c r="B35" s="16">
        <v>921961174</v>
      </c>
      <c r="C35" s="17">
        <v>0.024575</v>
      </c>
      <c r="D35" s="17">
        <v>0</v>
      </c>
      <c r="E35" s="17">
        <v>0</v>
      </c>
      <c r="F35" s="17">
        <v>0.024575</v>
      </c>
      <c r="G35" s="25">
        <v>226572.34</v>
      </c>
    </row>
    <row r="36" spans="1:7" ht="12.75">
      <c r="A36" s="15" t="s">
        <v>75</v>
      </c>
      <c r="B36" s="16">
        <v>169790657</v>
      </c>
      <c r="C36" s="17">
        <v>0.024575</v>
      </c>
      <c r="D36" s="17">
        <v>0</v>
      </c>
      <c r="E36" s="17">
        <v>0</v>
      </c>
      <c r="F36" s="17">
        <v>0.024575</v>
      </c>
      <c r="G36" s="25">
        <v>41725.98</v>
      </c>
    </row>
    <row r="37" spans="1:7" ht="12.75">
      <c r="A37" s="15" t="s">
        <v>76</v>
      </c>
      <c r="B37" s="16">
        <v>2011289032</v>
      </c>
      <c r="C37" s="17">
        <v>0.024575</v>
      </c>
      <c r="D37" s="17">
        <v>0</v>
      </c>
      <c r="E37" s="17">
        <v>0</v>
      </c>
      <c r="F37" s="17">
        <v>0.024575</v>
      </c>
      <c r="G37" s="25">
        <v>494275.64</v>
      </c>
    </row>
    <row r="38" spans="1:7" ht="12.75">
      <c r="A38" s="41" t="s">
        <v>14</v>
      </c>
      <c r="B38" s="42">
        <f>SUM(B34:B37)</f>
        <v>6019249429</v>
      </c>
      <c r="C38" s="43"/>
      <c r="D38" s="43"/>
      <c r="E38" s="43"/>
      <c r="F38" s="43"/>
      <c r="G38" s="50">
        <f>SUM(G34:G37)</f>
        <v>1479234.85</v>
      </c>
    </row>
    <row r="39" spans="1:7" ht="13.5">
      <c r="A39" s="22" t="s">
        <v>15</v>
      </c>
      <c r="B39" s="19"/>
      <c r="C39" s="20"/>
      <c r="D39" s="20"/>
      <c r="E39" s="20"/>
      <c r="F39" s="20"/>
      <c r="G39" s="26"/>
    </row>
    <row r="40" spans="1:7" ht="12.75">
      <c r="A40" s="15" t="s">
        <v>77</v>
      </c>
      <c r="B40" s="16">
        <v>19063763</v>
      </c>
      <c r="C40" s="17">
        <v>0.024011</v>
      </c>
      <c r="D40" s="17">
        <v>0</v>
      </c>
      <c r="E40" s="17">
        <v>0</v>
      </c>
      <c r="F40" s="17">
        <v>0.024011</v>
      </c>
      <c r="G40" s="25">
        <v>4577.45</v>
      </c>
    </row>
    <row r="41" spans="1:7" ht="12.75">
      <c r="A41" s="15" t="s">
        <v>78</v>
      </c>
      <c r="B41" s="16">
        <v>1013896754</v>
      </c>
      <c r="C41" s="17">
        <v>0.024011</v>
      </c>
      <c r="D41" s="17">
        <v>0</v>
      </c>
      <c r="E41" s="17">
        <v>0</v>
      </c>
      <c r="F41" s="17">
        <v>0.024011</v>
      </c>
      <c r="G41" s="25">
        <v>243452.2</v>
      </c>
    </row>
    <row r="42" spans="1:7" ht="12.75">
      <c r="A42" s="15" t="s">
        <v>64</v>
      </c>
      <c r="B42" s="16">
        <v>865666402</v>
      </c>
      <c r="C42" s="17">
        <v>0.024011</v>
      </c>
      <c r="D42" s="17">
        <v>0</v>
      </c>
      <c r="E42" s="17">
        <v>0</v>
      </c>
      <c r="F42" s="17">
        <v>0.024011</v>
      </c>
      <c r="G42" s="25">
        <v>207855.24</v>
      </c>
    </row>
    <row r="43" spans="1:7" ht="12.75">
      <c r="A43" s="15" t="s">
        <v>79</v>
      </c>
      <c r="B43" s="16">
        <v>963595006</v>
      </c>
      <c r="C43" s="17">
        <v>0.024011</v>
      </c>
      <c r="D43" s="17">
        <v>0</v>
      </c>
      <c r="E43" s="17">
        <v>0</v>
      </c>
      <c r="F43" s="17">
        <v>0.024011</v>
      </c>
      <c r="G43" s="25">
        <v>231369.08</v>
      </c>
    </row>
    <row r="44" spans="1:7" ht="12.75">
      <c r="A44" s="15" t="s">
        <v>80</v>
      </c>
      <c r="B44" s="16">
        <v>2606994423</v>
      </c>
      <c r="C44" s="17">
        <v>0.024011</v>
      </c>
      <c r="D44" s="17">
        <v>0</v>
      </c>
      <c r="E44" s="17">
        <v>0</v>
      </c>
      <c r="F44" s="17">
        <v>0.024011</v>
      </c>
      <c r="G44" s="25">
        <v>625966.53</v>
      </c>
    </row>
    <row r="45" spans="1:7" ht="12.75">
      <c r="A45" s="15" t="s">
        <v>81</v>
      </c>
      <c r="B45" s="16">
        <v>12766430</v>
      </c>
      <c r="C45" s="17">
        <v>0.024011</v>
      </c>
      <c r="D45" s="17">
        <v>0</v>
      </c>
      <c r="E45" s="17">
        <v>0</v>
      </c>
      <c r="F45" s="17">
        <v>0.024011</v>
      </c>
      <c r="G45" s="25">
        <v>3065.38</v>
      </c>
    </row>
    <row r="46" spans="1:7" ht="12.75">
      <c r="A46" s="15" t="s">
        <v>65</v>
      </c>
      <c r="B46" s="16">
        <v>534850212</v>
      </c>
      <c r="C46" s="17">
        <v>0.024011</v>
      </c>
      <c r="D46" s="17">
        <v>0</v>
      </c>
      <c r="E46" s="17">
        <v>0</v>
      </c>
      <c r="F46" s="17">
        <v>0.024011</v>
      </c>
      <c r="G46" s="25">
        <v>128423.09</v>
      </c>
    </row>
    <row r="47" spans="1:7" ht="12.75">
      <c r="A47" s="15" t="s">
        <v>82</v>
      </c>
      <c r="B47" s="16">
        <v>1567488078</v>
      </c>
      <c r="C47" s="17">
        <v>0.024011</v>
      </c>
      <c r="D47" s="17">
        <v>0</v>
      </c>
      <c r="E47" s="17">
        <v>0</v>
      </c>
      <c r="F47" s="17">
        <v>0.024011</v>
      </c>
      <c r="G47" s="25">
        <v>376373.28</v>
      </c>
    </row>
    <row r="48" spans="1:7" ht="12.75">
      <c r="A48" s="15" t="s">
        <v>66</v>
      </c>
      <c r="B48" s="16">
        <v>281159917</v>
      </c>
      <c r="C48" s="17">
        <v>0.024011</v>
      </c>
      <c r="D48" s="17">
        <v>0</v>
      </c>
      <c r="E48" s="17">
        <v>0</v>
      </c>
      <c r="F48" s="17">
        <v>0.024011</v>
      </c>
      <c r="G48" s="25">
        <v>67509.27</v>
      </c>
    </row>
    <row r="49" spans="1:7" ht="12.75">
      <c r="A49" s="15" t="s">
        <v>83</v>
      </c>
      <c r="B49" s="16">
        <v>3681364113</v>
      </c>
      <c r="C49" s="17">
        <v>0.024011</v>
      </c>
      <c r="D49" s="17">
        <v>0</v>
      </c>
      <c r="E49" s="17">
        <v>0</v>
      </c>
      <c r="F49" s="17">
        <v>0.024011</v>
      </c>
      <c r="G49" s="25">
        <v>883930.31</v>
      </c>
    </row>
    <row r="50" spans="1:7" ht="12.75">
      <c r="A50" s="15" t="s">
        <v>84</v>
      </c>
      <c r="B50" s="16">
        <v>2058655649</v>
      </c>
      <c r="C50" s="17">
        <v>0.024011</v>
      </c>
      <c r="D50" s="17">
        <v>0</v>
      </c>
      <c r="E50" s="17">
        <v>0</v>
      </c>
      <c r="F50" s="17">
        <v>0.024011</v>
      </c>
      <c r="G50" s="25">
        <v>494302.87</v>
      </c>
    </row>
    <row r="51" spans="1:7" ht="12.75">
      <c r="A51" s="15" t="s">
        <v>62</v>
      </c>
      <c r="B51" s="16">
        <v>664708735</v>
      </c>
      <c r="C51" s="17">
        <v>0.024011</v>
      </c>
      <c r="D51" s="17">
        <v>0</v>
      </c>
      <c r="E51" s="17">
        <v>0</v>
      </c>
      <c r="F51" s="17">
        <v>0.024011</v>
      </c>
      <c r="G51" s="25">
        <v>159603.43</v>
      </c>
    </row>
    <row r="52" spans="1:7" ht="12.75">
      <c r="A52" s="15" t="s">
        <v>85</v>
      </c>
      <c r="B52" s="16">
        <v>1576552594</v>
      </c>
      <c r="C52" s="17">
        <v>0.024011</v>
      </c>
      <c r="D52" s="17">
        <v>0</v>
      </c>
      <c r="E52" s="17">
        <v>0</v>
      </c>
      <c r="F52" s="17">
        <v>0.024011</v>
      </c>
      <c r="G52" s="25">
        <v>378546.6</v>
      </c>
    </row>
    <row r="53" spans="1:7" ht="12.75">
      <c r="A53" s="15" t="s">
        <v>86</v>
      </c>
      <c r="B53" s="16">
        <v>534446412</v>
      </c>
      <c r="C53" s="17">
        <v>0.024011</v>
      </c>
      <c r="D53" s="17">
        <v>0</v>
      </c>
      <c r="E53" s="17">
        <v>0</v>
      </c>
      <c r="F53" s="17">
        <v>0.024011</v>
      </c>
      <c r="G53" s="25">
        <v>128326.22</v>
      </c>
    </row>
    <row r="54" spans="1:7" ht="12.75">
      <c r="A54" s="15" t="s">
        <v>87</v>
      </c>
      <c r="B54" s="16">
        <v>1904976012</v>
      </c>
      <c r="C54" s="17">
        <v>0.024011</v>
      </c>
      <c r="D54" s="17">
        <v>0</v>
      </c>
      <c r="E54" s="17">
        <v>0</v>
      </c>
      <c r="F54" s="17">
        <v>0.024011</v>
      </c>
      <c r="G54" s="25">
        <v>457404.12</v>
      </c>
    </row>
    <row r="55" spans="1:7" ht="12.75">
      <c r="A55" s="41" t="s">
        <v>16</v>
      </c>
      <c r="B55" s="42">
        <f>SUM(B40:B54)</f>
        <v>18286184500</v>
      </c>
      <c r="C55" s="43"/>
      <c r="D55" s="43"/>
      <c r="E55" s="43"/>
      <c r="F55" s="43"/>
      <c r="G55" s="50">
        <f>SUM(G40:G54)</f>
        <v>4390705.07</v>
      </c>
    </row>
    <row r="56" spans="1:7" ht="13.5">
      <c r="A56" s="22" t="s">
        <v>17</v>
      </c>
      <c r="B56" s="19"/>
      <c r="C56" s="20"/>
      <c r="D56" s="20"/>
      <c r="E56" s="20"/>
      <c r="F56" s="20"/>
      <c r="G56" s="26"/>
    </row>
    <row r="57" spans="1:7" ht="12.75">
      <c r="A57" s="15" t="s">
        <v>88</v>
      </c>
      <c r="B57" s="16">
        <v>2101287646</v>
      </c>
      <c r="C57" s="17">
        <v>0.031512</v>
      </c>
      <c r="D57" s="17">
        <v>0</v>
      </c>
      <c r="E57" s="17">
        <v>0</v>
      </c>
      <c r="F57" s="17">
        <v>0.031512</v>
      </c>
      <c r="G57" s="25">
        <v>662158.84</v>
      </c>
    </row>
    <row r="58" spans="1:7" ht="12.75">
      <c r="A58" s="15" t="s">
        <v>53</v>
      </c>
      <c r="B58" s="16">
        <v>933758540</v>
      </c>
      <c r="C58" s="17">
        <v>0.031512</v>
      </c>
      <c r="D58" s="17">
        <v>0</v>
      </c>
      <c r="E58" s="17">
        <v>0</v>
      </c>
      <c r="F58" s="17">
        <v>0.031512</v>
      </c>
      <c r="G58" s="25">
        <v>294246.37</v>
      </c>
    </row>
    <row r="59" spans="1:7" ht="12.75">
      <c r="A59" s="15" t="s">
        <v>89</v>
      </c>
      <c r="B59" s="16">
        <v>14685127</v>
      </c>
      <c r="C59" s="17">
        <v>0.031512</v>
      </c>
      <c r="D59" s="17">
        <v>0</v>
      </c>
      <c r="E59" s="17">
        <v>0</v>
      </c>
      <c r="F59" s="17">
        <v>0.031512</v>
      </c>
      <c r="G59" s="25">
        <v>4627.49</v>
      </c>
    </row>
    <row r="60" spans="1:7" ht="12.75">
      <c r="A60" s="15" t="s">
        <v>54</v>
      </c>
      <c r="B60" s="16">
        <v>3243778641</v>
      </c>
      <c r="C60" s="17">
        <v>0.031512</v>
      </c>
      <c r="D60" s="17">
        <v>0</v>
      </c>
      <c r="E60" s="17">
        <v>0</v>
      </c>
      <c r="F60" s="17">
        <v>0.031512</v>
      </c>
      <c r="G60" s="25">
        <v>1022179.5</v>
      </c>
    </row>
    <row r="61" spans="1:7" ht="12.75">
      <c r="A61" s="15" t="s">
        <v>90</v>
      </c>
      <c r="B61" s="16">
        <v>456343664</v>
      </c>
      <c r="C61" s="17">
        <v>0.031512</v>
      </c>
      <c r="D61" s="17">
        <v>0</v>
      </c>
      <c r="E61" s="17">
        <v>0</v>
      </c>
      <c r="F61" s="17">
        <v>0.031512</v>
      </c>
      <c r="G61" s="25">
        <v>143804.82</v>
      </c>
    </row>
    <row r="62" spans="1:7" ht="12.75">
      <c r="A62" s="15" t="s">
        <v>91</v>
      </c>
      <c r="B62" s="16">
        <v>963104162</v>
      </c>
      <c r="C62" s="17">
        <v>0.031512</v>
      </c>
      <c r="D62" s="17">
        <v>0</v>
      </c>
      <c r="E62" s="17">
        <v>0</v>
      </c>
      <c r="F62" s="17">
        <v>0.031512</v>
      </c>
      <c r="G62" s="25">
        <v>303494.2</v>
      </c>
    </row>
    <row r="63" spans="1:7" ht="12.75">
      <c r="A63" s="15" t="s">
        <v>57</v>
      </c>
      <c r="B63" s="16">
        <v>6435422</v>
      </c>
      <c r="C63" s="17">
        <v>0.031512</v>
      </c>
      <c r="D63" s="17">
        <v>0</v>
      </c>
      <c r="E63" s="17">
        <v>0</v>
      </c>
      <c r="F63" s="17">
        <v>0.031512</v>
      </c>
      <c r="G63" s="25">
        <v>2027.96</v>
      </c>
    </row>
    <row r="64" spans="1:7" ht="12.75">
      <c r="A64" s="15" t="s">
        <v>59</v>
      </c>
      <c r="B64" s="16">
        <v>1175381682</v>
      </c>
      <c r="C64" s="17">
        <v>0.031512</v>
      </c>
      <c r="D64" s="17">
        <v>0</v>
      </c>
      <c r="E64" s="17">
        <v>0</v>
      </c>
      <c r="F64" s="17">
        <v>0.031512</v>
      </c>
      <c r="G64" s="25">
        <v>370386.26</v>
      </c>
    </row>
    <row r="65" spans="1:7" ht="12.75">
      <c r="A65" s="15" t="s">
        <v>92</v>
      </c>
      <c r="B65" s="16">
        <v>338498045</v>
      </c>
      <c r="C65" s="17">
        <v>0.0315</v>
      </c>
      <c r="D65" s="17">
        <v>0</v>
      </c>
      <c r="E65" s="17">
        <v>0</v>
      </c>
      <c r="F65" s="17">
        <v>0.0315</v>
      </c>
      <c r="G65" s="25">
        <v>106627.57</v>
      </c>
    </row>
    <row r="66" spans="1:7" ht="12.75">
      <c r="A66" s="15" t="s">
        <v>60</v>
      </c>
      <c r="B66" s="16">
        <v>88668292</v>
      </c>
      <c r="C66" s="17">
        <v>0.031512</v>
      </c>
      <c r="D66" s="17">
        <v>0</v>
      </c>
      <c r="E66" s="17">
        <v>0</v>
      </c>
      <c r="F66" s="17">
        <v>0.031512</v>
      </c>
      <c r="G66" s="25">
        <v>27941.3</v>
      </c>
    </row>
    <row r="67" spans="1:7" ht="12.75">
      <c r="A67" s="15" t="s">
        <v>61</v>
      </c>
      <c r="B67" s="16">
        <v>1045748808</v>
      </c>
      <c r="C67" s="17">
        <v>0.031512</v>
      </c>
      <c r="D67" s="17">
        <v>0</v>
      </c>
      <c r="E67" s="17">
        <v>0</v>
      </c>
      <c r="F67" s="17">
        <v>0.031512</v>
      </c>
      <c r="G67" s="25">
        <v>329536.96</v>
      </c>
    </row>
    <row r="68" spans="1:7" ht="12.75">
      <c r="A68" s="15" t="s">
        <v>62</v>
      </c>
      <c r="B68" s="16">
        <v>3245912315</v>
      </c>
      <c r="C68" s="17">
        <v>0.031512</v>
      </c>
      <c r="D68" s="17">
        <v>0</v>
      </c>
      <c r="E68" s="17">
        <v>0</v>
      </c>
      <c r="F68" s="17">
        <v>0.031512</v>
      </c>
      <c r="G68" s="25">
        <v>1022854.3</v>
      </c>
    </row>
    <row r="69" spans="1:7" ht="12.75">
      <c r="A69" s="15" t="s">
        <v>93</v>
      </c>
      <c r="B69" s="16">
        <v>97979370</v>
      </c>
      <c r="C69" s="17">
        <v>0.031512</v>
      </c>
      <c r="D69" s="17">
        <v>0</v>
      </c>
      <c r="E69" s="17">
        <v>0</v>
      </c>
      <c r="F69" s="17">
        <v>0.031512</v>
      </c>
      <c r="G69" s="25">
        <v>30875.39</v>
      </c>
    </row>
    <row r="70" spans="1:7" ht="12.75">
      <c r="A70" s="15" t="s">
        <v>94</v>
      </c>
      <c r="B70" s="16">
        <v>964634045</v>
      </c>
      <c r="C70" s="17">
        <v>0.031512</v>
      </c>
      <c r="D70" s="17">
        <v>0</v>
      </c>
      <c r="E70" s="17">
        <v>0</v>
      </c>
      <c r="F70" s="17">
        <v>0.031512</v>
      </c>
      <c r="G70" s="25">
        <v>303975.88</v>
      </c>
    </row>
    <row r="71" spans="1:7" ht="12.75">
      <c r="A71" s="15" t="s">
        <v>95</v>
      </c>
      <c r="B71" s="16">
        <v>1041658275</v>
      </c>
      <c r="C71" s="17">
        <v>0.031512</v>
      </c>
      <c r="D71" s="17">
        <v>0</v>
      </c>
      <c r="E71" s="17">
        <v>0</v>
      </c>
      <c r="F71" s="17">
        <v>0.031512</v>
      </c>
      <c r="G71" s="25">
        <v>328247.11</v>
      </c>
    </row>
    <row r="72" spans="1:7" ht="12.75">
      <c r="A72" s="15" t="s">
        <v>96</v>
      </c>
      <c r="B72" s="16">
        <v>448678598</v>
      </c>
      <c r="C72" s="17">
        <v>0.031512</v>
      </c>
      <c r="D72" s="17">
        <v>0</v>
      </c>
      <c r="E72" s="17">
        <v>0</v>
      </c>
      <c r="F72" s="17">
        <v>0.031512</v>
      </c>
      <c r="G72" s="25">
        <v>141387.97</v>
      </c>
    </row>
    <row r="73" spans="1:7" ht="12.75">
      <c r="A73" s="38" t="s">
        <v>18</v>
      </c>
      <c r="B73" s="39">
        <f>SUM(B57:B72)</f>
        <v>16166552632</v>
      </c>
      <c r="C73" s="40"/>
      <c r="D73" s="40"/>
      <c r="E73" s="40"/>
      <c r="F73" s="40"/>
      <c r="G73" s="49">
        <f>SUM(G57:G72)</f>
        <v>5094371.92</v>
      </c>
    </row>
    <row r="74" spans="1:7" ht="13.5">
      <c r="A74" s="22" t="s">
        <v>19</v>
      </c>
      <c r="B74" s="19"/>
      <c r="C74" s="20"/>
      <c r="D74" s="20"/>
      <c r="E74" s="20"/>
      <c r="F74" s="20"/>
      <c r="G74" s="26"/>
    </row>
    <row r="75" spans="1:7" ht="12.75">
      <c r="A75" s="15" t="s">
        <v>97</v>
      </c>
      <c r="B75" s="16">
        <v>579855066</v>
      </c>
      <c r="C75" s="17">
        <v>0.017118</v>
      </c>
      <c r="D75" s="17">
        <v>0</v>
      </c>
      <c r="E75" s="17">
        <v>0</v>
      </c>
      <c r="F75" s="17">
        <v>0.017118</v>
      </c>
      <c r="G75" s="48">
        <v>99259.75</v>
      </c>
    </row>
    <row r="76" spans="1:7" ht="12.75">
      <c r="A76" s="15" t="s">
        <v>98</v>
      </c>
      <c r="B76" s="16">
        <v>1480921424</v>
      </c>
      <c r="C76" s="17">
        <v>0.017118</v>
      </c>
      <c r="D76" s="17">
        <v>0</v>
      </c>
      <c r="E76" s="17">
        <v>0</v>
      </c>
      <c r="F76" s="17">
        <v>0.017118</v>
      </c>
      <c r="G76" s="25">
        <v>253510.34</v>
      </c>
    </row>
    <row r="77" spans="1:7" ht="12.75">
      <c r="A77" s="15" t="s">
        <v>99</v>
      </c>
      <c r="B77" s="16">
        <v>305180381</v>
      </c>
      <c r="C77" s="17">
        <v>0.017118</v>
      </c>
      <c r="D77" s="17">
        <v>0</v>
      </c>
      <c r="E77" s="17">
        <v>0</v>
      </c>
      <c r="F77" s="17">
        <v>0.017118</v>
      </c>
      <c r="G77" s="25">
        <v>52240.46</v>
      </c>
    </row>
    <row r="78" spans="1:7" ht="12.75">
      <c r="A78" s="15" t="s">
        <v>66</v>
      </c>
      <c r="B78" s="16">
        <v>565204842</v>
      </c>
      <c r="C78" s="17">
        <v>0.017118</v>
      </c>
      <c r="D78" s="17">
        <v>0</v>
      </c>
      <c r="E78" s="17">
        <v>0</v>
      </c>
      <c r="F78" s="17">
        <v>0.017118</v>
      </c>
      <c r="G78" s="25">
        <v>96751.44</v>
      </c>
    </row>
    <row r="79" spans="1:7" ht="12.75">
      <c r="A79" s="15" t="s">
        <v>93</v>
      </c>
      <c r="B79" s="16">
        <v>96404219</v>
      </c>
      <c r="C79" s="17">
        <v>0.017118</v>
      </c>
      <c r="D79" s="17">
        <v>0</v>
      </c>
      <c r="E79" s="17">
        <v>0</v>
      </c>
      <c r="F79" s="17">
        <v>0.017118</v>
      </c>
      <c r="G79" s="25">
        <v>16502.41</v>
      </c>
    </row>
    <row r="80" spans="1:7" ht="12.75">
      <c r="A80" s="41" t="s">
        <v>20</v>
      </c>
      <c r="B80" s="42">
        <f>SUM(B75:B79)</f>
        <v>3027565932</v>
      </c>
      <c r="C80" s="43"/>
      <c r="D80" s="43"/>
      <c r="E80" s="43"/>
      <c r="F80" s="43"/>
      <c r="G80" s="50">
        <f>SUM(G75:G79)</f>
        <v>518264.39999999997</v>
      </c>
    </row>
    <row r="81" spans="1:7" ht="13.5">
      <c r="A81" s="22" t="s">
        <v>21</v>
      </c>
      <c r="B81" s="19"/>
      <c r="C81" s="20"/>
      <c r="D81" s="20"/>
      <c r="E81" s="20"/>
      <c r="F81" s="20"/>
      <c r="G81" s="26"/>
    </row>
    <row r="82" spans="1:7" ht="12.75">
      <c r="A82" s="15" t="s">
        <v>88</v>
      </c>
      <c r="B82" s="16">
        <v>306915260</v>
      </c>
      <c r="C82" s="17">
        <v>0.038278</v>
      </c>
      <c r="D82" s="17">
        <v>0</v>
      </c>
      <c r="E82" s="17">
        <v>0</v>
      </c>
      <c r="F82" s="17">
        <v>0.038278</v>
      </c>
      <c r="G82" s="25">
        <v>117481.22</v>
      </c>
    </row>
    <row r="83" spans="1:7" ht="12.75">
      <c r="A83" s="15" t="s">
        <v>89</v>
      </c>
      <c r="B83" s="16">
        <v>1104398907</v>
      </c>
      <c r="C83" s="17">
        <v>0.038279</v>
      </c>
      <c r="D83" s="17">
        <v>0</v>
      </c>
      <c r="E83" s="17">
        <v>0</v>
      </c>
      <c r="F83" s="17">
        <v>0.038279</v>
      </c>
      <c r="G83" s="25">
        <v>422753.95</v>
      </c>
    </row>
    <row r="84" spans="1:7" ht="12.75">
      <c r="A84" s="15" t="s">
        <v>79</v>
      </c>
      <c r="B84" s="16">
        <v>881476585</v>
      </c>
      <c r="C84" s="17">
        <v>0.038279</v>
      </c>
      <c r="D84" s="17">
        <v>0</v>
      </c>
      <c r="E84" s="17">
        <v>0</v>
      </c>
      <c r="F84" s="17">
        <v>0.038279</v>
      </c>
      <c r="G84" s="25">
        <v>337421.24</v>
      </c>
    </row>
    <row r="85" spans="1:7" ht="12.75">
      <c r="A85" s="15" t="s">
        <v>82</v>
      </c>
      <c r="B85" s="16">
        <v>2367878434</v>
      </c>
      <c r="C85" s="17">
        <v>0.038278</v>
      </c>
      <c r="D85" s="17">
        <v>0</v>
      </c>
      <c r="E85" s="17">
        <v>0</v>
      </c>
      <c r="F85" s="17">
        <v>0.038278</v>
      </c>
      <c r="G85" s="25">
        <v>906383.63</v>
      </c>
    </row>
    <row r="86" spans="1:7" ht="12.75">
      <c r="A86" s="15" t="s">
        <v>83</v>
      </c>
      <c r="B86" s="16">
        <v>148485729</v>
      </c>
      <c r="C86" s="17">
        <v>0.038279</v>
      </c>
      <c r="D86" s="17">
        <v>0</v>
      </c>
      <c r="E86" s="17">
        <v>0</v>
      </c>
      <c r="F86" s="17">
        <v>0.038279</v>
      </c>
      <c r="G86" s="25">
        <v>56838.96</v>
      </c>
    </row>
    <row r="87" spans="1:7" ht="12.75">
      <c r="A87" s="15" t="s">
        <v>62</v>
      </c>
      <c r="B87" s="16">
        <v>1303139088</v>
      </c>
      <c r="C87" s="17">
        <v>0.038279</v>
      </c>
      <c r="D87" s="17">
        <v>0</v>
      </c>
      <c r="E87" s="17">
        <v>0</v>
      </c>
      <c r="F87" s="17">
        <v>0.038279</v>
      </c>
      <c r="G87" s="25">
        <v>498829.53</v>
      </c>
    </row>
    <row r="88" spans="1:7" ht="12.75">
      <c r="A88" s="15" t="s">
        <v>100</v>
      </c>
      <c r="B88" s="16">
        <v>2979945240</v>
      </c>
      <c r="C88" s="17">
        <v>0.038279</v>
      </c>
      <c r="D88" s="17">
        <v>0</v>
      </c>
      <c r="E88" s="17">
        <v>0</v>
      </c>
      <c r="F88" s="17">
        <v>0.038279</v>
      </c>
      <c r="G88" s="25">
        <v>1140700.04</v>
      </c>
    </row>
    <row r="89" spans="1:7" ht="12.75">
      <c r="A89" s="41" t="s">
        <v>22</v>
      </c>
      <c r="B89" s="42">
        <f>SUM(B82:B88)</f>
        <v>9092239243</v>
      </c>
      <c r="C89" s="43"/>
      <c r="D89" s="43"/>
      <c r="E89" s="43"/>
      <c r="F89" s="43"/>
      <c r="G89" s="50">
        <f>SUM(G82:G88)</f>
        <v>3480408.5700000003</v>
      </c>
    </row>
    <row r="90" spans="1:7" ht="13.5">
      <c r="A90" s="22" t="s">
        <v>23</v>
      </c>
      <c r="B90" s="19"/>
      <c r="C90" s="20"/>
      <c r="D90" s="20"/>
      <c r="E90" s="20"/>
      <c r="F90" s="20"/>
      <c r="G90" s="26"/>
    </row>
    <row r="91" spans="1:7" ht="12.75">
      <c r="A91" s="15" t="s">
        <v>89</v>
      </c>
      <c r="B91" s="16">
        <v>187295169</v>
      </c>
      <c r="C91" s="17">
        <v>0.033542</v>
      </c>
      <c r="D91" s="17">
        <v>0</v>
      </c>
      <c r="E91" s="17">
        <v>0</v>
      </c>
      <c r="F91" s="17">
        <v>0.033542</v>
      </c>
      <c r="G91" s="25">
        <v>62822.43</v>
      </c>
    </row>
    <row r="92" spans="1:7" ht="12.75">
      <c r="A92" s="15" t="s">
        <v>101</v>
      </c>
      <c r="B92" s="16">
        <v>3334306254</v>
      </c>
      <c r="C92" s="17">
        <v>0.033542</v>
      </c>
      <c r="D92" s="17">
        <v>0</v>
      </c>
      <c r="E92" s="17">
        <v>0</v>
      </c>
      <c r="F92" s="17">
        <v>0.033542</v>
      </c>
      <c r="G92" s="25">
        <v>1118390.46</v>
      </c>
    </row>
    <row r="93" spans="1:7" ht="12.75">
      <c r="A93" s="15" t="s">
        <v>102</v>
      </c>
      <c r="B93" s="16">
        <v>22880007120</v>
      </c>
      <c r="C93" s="17">
        <v>0.033542</v>
      </c>
      <c r="D93" s="17">
        <v>0</v>
      </c>
      <c r="E93" s="17">
        <v>0</v>
      </c>
      <c r="F93" s="17">
        <v>0.033542</v>
      </c>
      <c r="G93" s="25">
        <v>7674448.87</v>
      </c>
    </row>
    <row r="94" spans="1:7" ht="12.75">
      <c r="A94" s="15" t="s">
        <v>103</v>
      </c>
      <c r="B94" s="16">
        <v>163947561</v>
      </c>
      <c r="C94" s="17">
        <v>0.033542</v>
      </c>
      <c r="D94" s="17">
        <v>0</v>
      </c>
      <c r="E94" s="17">
        <v>0</v>
      </c>
      <c r="F94" s="17">
        <v>0.033542</v>
      </c>
      <c r="G94" s="25">
        <v>54991.21</v>
      </c>
    </row>
    <row r="95" spans="1:7" ht="12.75">
      <c r="A95" s="15" t="s">
        <v>100</v>
      </c>
      <c r="B95" s="16">
        <v>675188530</v>
      </c>
      <c r="C95" s="17">
        <v>0.033542</v>
      </c>
      <c r="D95" s="17">
        <v>0</v>
      </c>
      <c r="E95" s="17">
        <v>0</v>
      </c>
      <c r="F95" s="17">
        <v>0.033542</v>
      </c>
      <c r="G95" s="25">
        <v>226473.51</v>
      </c>
    </row>
    <row r="96" spans="1:7" ht="12.75">
      <c r="A96" s="15" t="s">
        <v>104</v>
      </c>
      <c r="B96" s="16">
        <v>378236988</v>
      </c>
      <c r="C96" s="17">
        <v>0.033542</v>
      </c>
      <c r="D96" s="17">
        <v>0</v>
      </c>
      <c r="E96" s="17">
        <v>0</v>
      </c>
      <c r="F96" s="17">
        <v>0.033542</v>
      </c>
      <c r="G96" s="25">
        <v>126870.38</v>
      </c>
    </row>
    <row r="97" spans="1:7" ht="12.75">
      <c r="A97" s="41" t="s">
        <v>52</v>
      </c>
      <c r="B97" s="42">
        <f>SUM(B91:B96)</f>
        <v>27618981622</v>
      </c>
      <c r="C97" s="43"/>
      <c r="D97" s="43"/>
      <c r="E97" s="43"/>
      <c r="F97" s="43"/>
      <c r="G97" s="50">
        <f>SUM(G91:G96)</f>
        <v>9263996.860000001</v>
      </c>
    </row>
    <row r="98" spans="1:7" ht="13.5">
      <c r="A98" s="22" t="s">
        <v>24</v>
      </c>
      <c r="B98" s="19"/>
      <c r="C98" s="20"/>
      <c r="D98" s="20"/>
      <c r="E98" s="20"/>
      <c r="F98" s="20"/>
      <c r="G98" s="26"/>
    </row>
    <row r="99" spans="1:7" ht="12.75">
      <c r="A99" s="15" t="s">
        <v>105</v>
      </c>
      <c r="B99" s="16">
        <v>1069865474</v>
      </c>
      <c r="C99" s="17">
        <v>0.023218</v>
      </c>
      <c r="D99" s="17">
        <v>0</v>
      </c>
      <c r="E99" s="17">
        <v>0</v>
      </c>
      <c r="F99" s="17">
        <v>0.023218</v>
      </c>
      <c r="G99" s="25">
        <v>248401.56</v>
      </c>
    </row>
    <row r="100" spans="1:7" ht="12.75">
      <c r="A100" s="15" t="s">
        <v>106</v>
      </c>
      <c r="B100" s="16">
        <v>1093442549</v>
      </c>
      <c r="C100" s="17">
        <v>0.023218</v>
      </c>
      <c r="D100" s="17">
        <v>0</v>
      </c>
      <c r="E100" s="17">
        <v>0</v>
      </c>
      <c r="F100" s="17">
        <v>0.023218</v>
      </c>
      <c r="G100" s="25">
        <v>253875.81</v>
      </c>
    </row>
    <row r="101" spans="1:7" ht="12.75">
      <c r="A101" s="15" t="s">
        <v>107</v>
      </c>
      <c r="B101" s="16">
        <v>1029860358</v>
      </c>
      <c r="C101" s="17">
        <v>0.023218</v>
      </c>
      <c r="D101" s="17">
        <v>0</v>
      </c>
      <c r="E101" s="17">
        <v>0</v>
      </c>
      <c r="F101" s="17">
        <v>0.023218</v>
      </c>
      <c r="G101" s="25">
        <v>239116.4</v>
      </c>
    </row>
    <row r="102" spans="1:7" ht="12.75">
      <c r="A102" s="15" t="s">
        <v>71</v>
      </c>
      <c r="B102" s="16">
        <v>420760179</v>
      </c>
      <c r="C102" s="17">
        <v>0.023218</v>
      </c>
      <c r="D102" s="17">
        <v>0</v>
      </c>
      <c r="E102" s="17">
        <v>0</v>
      </c>
      <c r="F102" s="17">
        <v>0.023218</v>
      </c>
      <c r="G102" s="25">
        <v>97692.55</v>
      </c>
    </row>
    <row r="103" spans="1:7" ht="12.75">
      <c r="A103" s="15" t="s">
        <v>73</v>
      </c>
      <c r="B103" s="16">
        <v>736694301</v>
      </c>
      <c r="C103" s="17">
        <v>0.023218</v>
      </c>
      <c r="D103" s="17">
        <v>0</v>
      </c>
      <c r="E103" s="17">
        <v>0</v>
      </c>
      <c r="F103" s="17">
        <v>0.023218</v>
      </c>
      <c r="G103" s="25">
        <v>171045.63</v>
      </c>
    </row>
    <row r="104" spans="1:7" ht="12.75">
      <c r="A104" s="41" t="s">
        <v>25</v>
      </c>
      <c r="B104" s="42">
        <f>SUM(B99:B103)</f>
        <v>4350622861</v>
      </c>
      <c r="C104" s="43"/>
      <c r="D104" s="43"/>
      <c r="E104" s="43"/>
      <c r="F104" s="43"/>
      <c r="G104" s="50">
        <f>SUM(G99:G103)</f>
        <v>1010131.9500000001</v>
      </c>
    </row>
    <row r="105" spans="1:7" ht="13.5">
      <c r="A105" s="22" t="s">
        <v>26</v>
      </c>
      <c r="B105" s="19"/>
      <c r="C105" s="20"/>
      <c r="D105" s="20"/>
      <c r="E105" s="20"/>
      <c r="F105" s="20"/>
      <c r="G105" s="26"/>
    </row>
    <row r="106" spans="1:7" ht="12.75">
      <c r="A106" s="15" t="s">
        <v>108</v>
      </c>
      <c r="B106" s="16">
        <v>596363793</v>
      </c>
      <c r="C106" s="17">
        <v>0.038097</v>
      </c>
      <c r="D106" s="17">
        <v>0.001032</v>
      </c>
      <c r="E106" s="17">
        <v>0</v>
      </c>
      <c r="F106" s="17">
        <v>0.039129</v>
      </c>
      <c r="G106" s="25">
        <v>233350.63</v>
      </c>
    </row>
    <row r="107" spans="1:7" ht="12.75">
      <c r="A107" s="15" t="s">
        <v>109</v>
      </c>
      <c r="B107" s="16">
        <v>1308975958</v>
      </c>
      <c r="C107" s="17">
        <v>0.038097</v>
      </c>
      <c r="D107" s="17">
        <v>0.001032</v>
      </c>
      <c r="E107" s="17">
        <v>0</v>
      </c>
      <c r="F107" s="17">
        <v>0.039129</v>
      </c>
      <c r="G107" s="25">
        <v>512187.88</v>
      </c>
    </row>
    <row r="108" spans="1:7" ht="12.75">
      <c r="A108" s="15" t="s">
        <v>99</v>
      </c>
      <c r="B108" s="16">
        <v>156274367</v>
      </c>
      <c r="C108" s="17">
        <v>0.038097</v>
      </c>
      <c r="D108" s="17">
        <v>0.001032</v>
      </c>
      <c r="E108" s="17">
        <v>0</v>
      </c>
      <c r="F108" s="17">
        <v>0.039129</v>
      </c>
      <c r="G108" s="25">
        <v>61148.43</v>
      </c>
    </row>
    <row r="109" spans="1:7" ht="12.75">
      <c r="A109" s="15" t="s">
        <v>93</v>
      </c>
      <c r="B109" s="16">
        <v>69882744</v>
      </c>
      <c r="C109" s="17">
        <v>0.038097</v>
      </c>
      <c r="D109" s="17">
        <v>0.001032</v>
      </c>
      <c r="E109" s="17">
        <v>0</v>
      </c>
      <c r="F109" s="17">
        <v>0.039129</v>
      </c>
      <c r="G109" s="25">
        <v>27344.45</v>
      </c>
    </row>
    <row r="110" spans="1:7" ht="12.75">
      <c r="A110" s="41" t="s">
        <v>27</v>
      </c>
      <c r="B110" s="42">
        <f>SUM(B106:B109)</f>
        <v>2131496862</v>
      </c>
      <c r="C110" s="43"/>
      <c r="D110" s="43"/>
      <c r="E110" s="43"/>
      <c r="F110" s="43"/>
      <c r="G110" s="50">
        <f>SUM(G106:G109)</f>
        <v>834031.39</v>
      </c>
    </row>
    <row r="111" spans="1:7" ht="13.5">
      <c r="A111" s="22" t="s">
        <v>28</v>
      </c>
      <c r="B111" s="19"/>
      <c r="C111" s="20"/>
      <c r="D111" s="20"/>
      <c r="E111" s="20"/>
      <c r="F111" s="20"/>
      <c r="G111" s="26"/>
    </row>
    <row r="112" spans="1:7" ht="12.75">
      <c r="A112" s="15" t="s">
        <v>56</v>
      </c>
      <c r="B112" s="16">
        <v>888933701</v>
      </c>
      <c r="C112" s="17">
        <v>0.031244</v>
      </c>
      <c r="D112" s="17">
        <v>0</v>
      </c>
      <c r="E112" s="17">
        <v>0</v>
      </c>
      <c r="F112" s="17">
        <v>0.031244</v>
      </c>
      <c r="G112" s="25">
        <v>277737.63</v>
      </c>
    </row>
    <row r="113" spans="1:7" ht="12.75">
      <c r="A113" s="15" t="s">
        <v>110</v>
      </c>
      <c r="B113" s="16">
        <v>569291305</v>
      </c>
      <c r="C113" s="17">
        <v>0.031244</v>
      </c>
      <c r="D113" s="17">
        <v>0</v>
      </c>
      <c r="E113" s="17">
        <v>0</v>
      </c>
      <c r="F113" s="17">
        <v>0.031244</v>
      </c>
      <c r="G113" s="25">
        <v>177869.86</v>
      </c>
    </row>
    <row r="114" spans="1:7" ht="12.75">
      <c r="A114" s="15" t="s">
        <v>111</v>
      </c>
      <c r="B114" s="16">
        <v>773529503</v>
      </c>
      <c r="C114" s="17">
        <v>0.031244</v>
      </c>
      <c r="D114" s="17">
        <v>0</v>
      </c>
      <c r="E114" s="17">
        <v>0</v>
      </c>
      <c r="F114" s="17">
        <v>0.031244</v>
      </c>
      <c r="G114" s="25">
        <v>241682.25</v>
      </c>
    </row>
    <row r="115" spans="1:7" ht="12.75">
      <c r="A115" s="15" t="s">
        <v>112</v>
      </c>
      <c r="B115" s="16">
        <v>686678569</v>
      </c>
      <c r="C115" s="17">
        <v>0.031244</v>
      </c>
      <c r="D115" s="17">
        <v>0</v>
      </c>
      <c r="E115" s="17">
        <v>0</v>
      </c>
      <c r="F115" s="17">
        <v>0.031244</v>
      </c>
      <c r="G115" s="25">
        <v>214547.39</v>
      </c>
    </row>
    <row r="116" spans="1:7" ht="12.75">
      <c r="A116" s="15" t="s">
        <v>113</v>
      </c>
      <c r="B116" s="16">
        <v>1259640865</v>
      </c>
      <c r="C116" s="17">
        <v>0.031244</v>
      </c>
      <c r="D116" s="17">
        <v>0</v>
      </c>
      <c r="E116" s="17">
        <v>0</v>
      </c>
      <c r="F116" s="17">
        <v>0.031244</v>
      </c>
      <c r="G116" s="25">
        <v>393560.12</v>
      </c>
    </row>
    <row r="117" spans="1:7" ht="12.75">
      <c r="A117" s="41" t="s">
        <v>29</v>
      </c>
      <c r="B117" s="42">
        <f>SUM(B112:B116)</f>
        <v>4178073943</v>
      </c>
      <c r="C117" s="43"/>
      <c r="D117" s="43"/>
      <c r="E117" s="43"/>
      <c r="F117" s="43"/>
      <c r="G117" s="50">
        <f>SUM(G112:G116)</f>
        <v>1305397.25</v>
      </c>
    </row>
    <row r="118" spans="1:7" ht="13.5">
      <c r="A118" s="22" t="s">
        <v>30</v>
      </c>
      <c r="B118" s="19"/>
      <c r="C118" s="20"/>
      <c r="D118" s="20"/>
      <c r="E118" s="20"/>
      <c r="F118" s="20"/>
      <c r="G118" s="26"/>
    </row>
    <row r="119" spans="1:7" ht="12.75">
      <c r="A119" s="15" t="s">
        <v>101</v>
      </c>
      <c r="B119" s="16">
        <v>126273858</v>
      </c>
      <c r="C119" s="17">
        <v>0.030631</v>
      </c>
      <c r="D119" s="17">
        <v>0</v>
      </c>
      <c r="E119" s="17">
        <v>0</v>
      </c>
      <c r="F119" s="17">
        <v>0.030631</v>
      </c>
      <c r="G119" s="25">
        <v>38678.98</v>
      </c>
    </row>
    <row r="120" spans="1:7" ht="12.75">
      <c r="A120" s="15" t="s">
        <v>74</v>
      </c>
      <c r="B120" s="16">
        <v>312062771</v>
      </c>
      <c r="C120" s="17">
        <v>0.030631</v>
      </c>
      <c r="D120" s="17">
        <v>0</v>
      </c>
      <c r="E120" s="17">
        <v>0</v>
      </c>
      <c r="F120" s="17">
        <v>0.030631</v>
      </c>
      <c r="G120" s="25">
        <v>95587.69</v>
      </c>
    </row>
    <row r="121" spans="1:7" ht="12.75">
      <c r="A121" s="15" t="s">
        <v>115</v>
      </c>
      <c r="B121" s="16">
        <v>890563105</v>
      </c>
      <c r="C121" s="17">
        <v>0.030631</v>
      </c>
      <c r="D121" s="17">
        <v>0</v>
      </c>
      <c r="E121" s="17">
        <v>0</v>
      </c>
      <c r="F121" s="17">
        <v>0.030631</v>
      </c>
      <c r="G121" s="25">
        <v>272796.06</v>
      </c>
    </row>
    <row r="122" spans="1:7" ht="12.75">
      <c r="A122" s="15" t="s">
        <v>102</v>
      </c>
      <c r="B122" s="16">
        <v>538250465</v>
      </c>
      <c r="C122" s="17">
        <v>0.030631</v>
      </c>
      <c r="D122" s="17">
        <v>0</v>
      </c>
      <c r="E122" s="17">
        <v>0</v>
      </c>
      <c r="F122" s="17">
        <v>0.030631</v>
      </c>
      <c r="G122" s="25">
        <v>164872.32</v>
      </c>
    </row>
    <row r="123" spans="1:7" ht="12.75">
      <c r="A123" s="15" t="s">
        <v>114</v>
      </c>
      <c r="B123" s="16">
        <v>1149127534</v>
      </c>
      <c r="C123" s="17">
        <v>0.030631</v>
      </c>
      <c r="D123" s="17">
        <v>0</v>
      </c>
      <c r="E123" s="17">
        <v>0</v>
      </c>
      <c r="F123" s="17">
        <v>0.030631</v>
      </c>
      <c r="G123" s="25">
        <v>351999.9</v>
      </c>
    </row>
    <row r="124" spans="1:7" ht="12.75">
      <c r="A124" s="15" t="s">
        <v>103</v>
      </c>
      <c r="B124" s="16">
        <v>2164527260</v>
      </c>
      <c r="C124" s="17">
        <v>0.030631</v>
      </c>
      <c r="D124" s="17">
        <v>0</v>
      </c>
      <c r="E124" s="17">
        <v>0</v>
      </c>
      <c r="F124" s="17">
        <v>0.030631</v>
      </c>
      <c r="G124" s="25">
        <v>663014.72</v>
      </c>
    </row>
    <row r="125" spans="1:7" ht="12.75">
      <c r="A125" s="15" t="s">
        <v>75</v>
      </c>
      <c r="B125" s="16">
        <v>560309461</v>
      </c>
      <c r="C125" s="17">
        <v>0.030631</v>
      </c>
      <c r="D125" s="17">
        <v>0</v>
      </c>
      <c r="E125" s="17">
        <v>0</v>
      </c>
      <c r="F125" s="17">
        <v>0.030631</v>
      </c>
      <c r="G125" s="25">
        <v>171628.83</v>
      </c>
    </row>
    <row r="126" spans="1:7" ht="12.75">
      <c r="A126" s="15" t="s">
        <v>116</v>
      </c>
      <c r="B126" s="16">
        <v>1477745200</v>
      </c>
      <c r="C126" s="17">
        <v>0.030631</v>
      </c>
      <c r="D126" s="17">
        <v>0</v>
      </c>
      <c r="E126" s="17">
        <v>0</v>
      </c>
      <c r="F126" s="17">
        <v>0.030631</v>
      </c>
      <c r="G126" s="25">
        <v>452647.36</v>
      </c>
    </row>
    <row r="127" spans="1:7" ht="12.75">
      <c r="A127" s="41" t="s">
        <v>31</v>
      </c>
      <c r="B127" s="42">
        <f>SUM(B119:B126)</f>
        <v>7218859654</v>
      </c>
      <c r="C127" s="43"/>
      <c r="D127" s="43"/>
      <c r="E127" s="43"/>
      <c r="F127" s="43"/>
      <c r="G127" s="50">
        <f>SUM(G119:G126)</f>
        <v>2211225.86</v>
      </c>
    </row>
    <row r="128" spans="1:7" ht="13.5">
      <c r="A128" s="22" t="s">
        <v>32</v>
      </c>
      <c r="B128" s="19"/>
      <c r="C128" s="20"/>
      <c r="D128" s="20"/>
      <c r="E128" s="20"/>
      <c r="F128" s="20"/>
      <c r="G128" s="26"/>
    </row>
    <row r="129" spans="1:7" ht="12.75">
      <c r="A129" s="15" t="s">
        <v>117</v>
      </c>
      <c r="B129" s="16">
        <v>278971953</v>
      </c>
      <c r="C129" s="17">
        <v>0.06354</v>
      </c>
      <c r="D129" s="17">
        <v>0</v>
      </c>
      <c r="E129" s="17">
        <v>0</v>
      </c>
      <c r="F129" s="17">
        <v>0.06354</v>
      </c>
      <c r="G129" s="25">
        <v>177259.35</v>
      </c>
    </row>
    <row r="130" spans="1:7" ht="12.75">
      <c r="A130" s="15" t="s">
        <v>118</v>
      </c>
      <c r="B130" s="16">
        <v>708191159</v>
      </c>
      <c r="C130" s="17">
        <v>0.063545</v>
      </c>
      <c r="D130" s="17">
        <v>0</v>
      </c>
      <c r="E130" s="17">
        <v>0</v>
      </c>
      <c r="F130" s="17">
        <v>0.063545</v>
      </c>
      <c r="G130" s="25">
        <v>450021.49</v>
      </c>
    </row>
    <row r="131" spans="1:7" ht="12.75">
      <c r="A131" s="15" t="s">
        <v>119</v>
      </c>
      <c r="B131" s="16">
        <v>1068389568</v>
      </c>
      <c r="C131" s="17">
        <v>0.063545</v>
      </c>
      <c r="D131" s="17">
        <v>0</v>
      </c>
      <c r="E131" s="17">
        <v>0</v>
      </c>
      <c r="F131" s="17">
        <v>0.063545</v>
      </c>
      <c r="G131" s="25">
        <v>678909.92</v>
      </c>
    </row>
    <row r="132" spans="1:7" ht="12.75">
      <c r="A132" s="15" t="s">
        <v>120</v>
      </c>
      <c r="B132" s="16">
        <v>2779890512</v>
      </c>
      <c r="C132" s="17">
        <v>0.06354</v>
      </c>
      <c r="D132" s="17">
        <v>0</v>
      </c>
      <c r="E132" s="17">
        <v>0</v>
      </c>
      <c r="F132" s="17">
        <v>0.06354</v>
      </c>
      <c r="G132" s="25">
        <v>1766346.17</v>
      </c>
    </row>
    <row r="133" spans="1:7" ht="12.75">
      <c r="A133" s="15" t="s">
        <v>121</v>
      </c>
      <c r="B133" s="16">
        <v>235538152</v>
      </c>
      <c r="C133" s="17">
        <v>0.06354</v>
      </c>
      <c r="D133" s="17">
        <v>0</v>
      </c>
      <c r="E133" s="17">
        <v>0</v>
      </c>
      <c r="F133" s="17">
        <v>0.06354</v>
      </c>
      <c r="G133" s="25">
        <v>149661.67</v>
      </c>
    </row>
    <row r="134" spans="1:7" ht="12.75">
      <c r="A134" s="38" t="s">
        <v>33</v>
      </c>
      <c r="B134" s="39">
        <f>SUM(B129:B133)</f>
        <v>5070981344</v>
      </c>
      <c r="C134" s="40"/>
      <c r="D134" s="40"/>
      <c r="E134" s="40"/>
      <c r="F134" s="40"/>
      <c r="G134" s="49">
        <f>SUM(G129:G133)</f>
        <v>3222198.5999999996</v>
      </c>
    </row>
    <row r="135" spans="1:7" ht="13.5">
      <c r="A135" s="22" t="s">
        <v>34</v>
      </c>
      <c r="B135" s="19"/>
      <c r="C135" s="20"/>
      <c r="D135" s="20"/>
      <c r="E135" s="20"/>
      <c r="F135" s="20"/>
      <c r="G135" s="26"/>
    </row>
    <row r="136" spans="1:7" ht="12.75">
      <c r="A136" s="15" t="s">
        <v>78</v>
      </c>
      <c r="B136" s="16">
        <v>965846299</v>
      </c>
      <c r="C136" s="17">
        <v>0.030605</v>
      </c>
      <c r="D136" s="17">
        <v>0</v>
      </c>
      <c r="E136" s="17">
        <v>0.007429</v>
      </c>
      <c r="F136" s="17">
        <v>0.038034</v>
      </c>
      <c r="G136" s="44">
        <v>367361.98</v>
      </c>
    </row>
    <row r="137" spans="1:7" ht="12.75">
      <c r="A137" s="15" t="s">
        <v>81</v>
      </c>
      <c r="B137" s="16">
        <v>1691575803</v>
      </c>
      <c r="C137" s="17">
        <v>0.030605</v>
      </c>
      <c r="D137" s="17">
        <v>0</v>
      </c>
      <c r="E137" s="17">
        <v>0.007429</v>
      </c>
      <c r="F137" s="17">
        <v>0.038034</v>
      </c>
      <c r="G137" s="25">
        <v>643372.61</v>
      </c>
    </row>
    <row r="138" spans="1:7" ht="12.75">
      <c r="A138" s="15" t="s">
        <v>82</v>
      </c>
      <c r="B138" s="16">
        <v>4092785</v>
      </c>
      <c r="C138" s="17">
        <v>0.030605</v>
      </c>
      <c r="D138" s="17">
        <v>0</v>
      </c>
      <c r="E138" s="17">
        <v>0.007429</v>
      </c>
      <c r="F138" s="17">
        <v>0.038034</v>
      </c>
      <c r="G138" s="25">
        <v>1556.68</v>
      </c>
    </row>
    <row r="139" spans="1:7" ht="12.75">
      <c r="A139" s="15" t="s">
        <v>122</v>
      </c>
      <c r="B139" s="16">
        <v>40399217100</v>
      </c>
      <c r="C139" s="17">
        <v>0.0306</v>
      </c>
      <c r="D139" s="17">
        <v>0</v>
      </c>
      <c r="E139" s="17">
        <v>0.00743</v>
      </c>
      <c r="F139" s="17">
        <v>0.03803</v>
      </c>
      <c r="G139" s="25">
        <v>15363821.57</v>
      </c>
    </row>
    <row r="140" spans="1:7" ht="12.75">
      <c r="A140" s="15" t="s">
        <v>123</v>
      </c>
      <c r="B140" s="16">
        <v>13564295114</v>
      </c>
      <c r="C140" s="17">
        <v>0.030605</v>
      </c>
      <c r="D140" s="17">
        <v>0</v>
      </c>
      <c r="E140" s="17">
        <v>0.007429</v>
      </c>
      <c r="F140" s="17">
        <v>0.038034</v>
      </c>
      <c r="G140" s="25">
        <v>5159040.95</v>
      </c>
    </row>
    <row r="141" spans="1:7" ht="12.75">
      <c r="A141" s="15" t="s">
        <v>86</v>
      </c>
      <c r="B141" s="16">
        <v>515563601</v>
      </c>
      <c r="C141" s="17">
        <v>0.030605</v>
      </c>
      <c r="D141" s="17">
        <v>0</v>
      </c>
      <c r="E141" s="17">
        <v>0.007429</v>
      </c>
      <c r="F141" s="17">
        <v>0.038034</v>
      </c>
      <c r="G141" s="25">
        <v>196089.33</v>
      </c>
    </row>
    <row r="142" spans="1:7" ht="12.75">
      <c r="A142" s="15" t="s">
        <v>124</v>
      </c>
      <c r="B142" s="16">
        <v>3005813287</v>
      </c>
      <c r="C142" s="17">
        <v>0.030605</v>
      </c>
      <c r="D142" s="17">
        <v>0</v>
      </c>
      <c r="E142" s="17">
        <v>0.007429</v>
      </c>
      <c r="F142" s="17">
        <v>0.038034</v>
      </c>
      <c r="G142" s="25">
        <v>1143229.98</v>
      </c>
    </row>
    <row r="143" spans="1:7" ht="12.75">
      <c r="A143" s="41" t="s">
        <v>35</v>
      </c>
      <c r="B143" s="42">
        <f>SUM(B136:B142)</f>
        <v>60146403989</v>
      </c>
      <c r="C143" s="43"/>
      <c r="D143" s="43"/>
      <c r="E143" s="43"/>
      <c r="F143" s="43"/>
      <c r="G143" s="45">
        <f>SUM(G136:G142)</f>
        <v>22874473.099999998</v>
      </c>
    </row>
    <row r="144" spans="1:7" ht="13.5">
      <c r="A144" s="22" t="s">
        <v>36</v>
      </c>
      <c r="B144" s="19"/>
      <c r="C144" s="20"/>
      <c r="D144" s="20"/>
      <c r="E144" s="20"/>
      <c r="F144" s="20"/>
      <c r="G144" s="26"/>
    </row>
    <row r="145" spans="1:7" ht="12.75">
      <c r="A145" s="15" t="s">
        <v>125</v>
      </c>
      <c r="B145" s="16">
        <v>1555635012</v>
      </c>
      <c r="C145" s="17">
        <v>0.050246</v>
      </c>
      <c r="D145" s="17">
        <v>0</v>
      </c>
      <c r="E145" s="17">
        <v>0</v>
      </c>
      <c r="F145" s="17">
        <v>0.050246</v>
      </c>
      <c r="G145" s="25">
        <v>781642.91</v>
      </c>
    </row>
    <row r="146" spans="1:7" ht="12.75">
      <c r="A146" s="15" t="s">
        <v>126</v>
      </c>
      <c r="B146" s="16">
        <v>436344061</v>
      </c>
      <c r="C146" s="17">
        <v>0.050246</v>
      </c>
      <c r="D146" s="17">
        <v>0</v>
      </c>
      <c r="E146" s="17">
        <v>0</v>
      </c>
      <c r="F146" s="17">
        <v>0.050246</v>
      </c>
      <c r="G146" s="25">
        <v>219245.75</v>
      </c>
    </row>
    <row r="147" spans="1:7" ht="12.75">
      <c r="A147" s="15" t="s">
        <v>127</v>
      </c>
      <c r="B147" s="16">
        <v>687253598</v>
      </c>
      <c r="C147" s="17">
        <v>0.050246</v>
      </c>
      <c r="D147" s="17">
        <v>0</v>
      </c>
      <c r="E147" s="17">
        <v>0</v>
      </c>
      <c r="F147" s="17">
        <v>0.050246</v>
      </c>
      <c r="G147" s="25">
        <v>345318.31</v>
      </c>
    </row>
    <row r="148" spans="1:7" ht="12.75">
      <c r="A148" s="41" t="s">
        <v>37</v>
      </c>
      <c r="B148" s="42">
        <f>SUM(B145:B147)</f>
        <v>2679232671</v>
      </c>
      <c r="C148" s="43"/>
      <c r="D148" s="43"/>
      <c r="E148" s="43"/>
      <c r="F148" s="43"/>
      <c r="G148" s="45">
        <f>SUM(G145:G147)</f>
        <v>1346206.97</v>
      </c>
    </row>
    <row r="149" spans="1:7" ht="13.5">
      <c r="A149" s="22" t="s">
        <v>38</v>
      </c>
      <c r="B149" s="19"/>
      <c r="C149" s="20"/>
      <c r="D149" s="20"/>
      <c r="E149" s="20"/>
      <c r="F149" s="20"/>
      <c r="G149" s="26"/>
    </row>
    <row r="150" spans="1:7" ht="12.75">
      <c r="A150" s="15" t="s">
        <v>128</v>
      </c>
      <c r="B150" s="16">
        <v>905170346</v>
      </c>
      <c r="C150" s="17">
        <v>0.039374</v>
      </c>
      <c r="D150" s="17">
        <v>0</v>
      </c>
      <c r="E150" s="17">
        <v>0</v>
      </c>
      <c r="F150" s="17">
        <v>0.039374</v>
      </c>
      <c r="G150" s="25">
        <v>356402.47</v>
      </c>
    </row>
    <row r="151" spans="1:7" ht="12.75">
      <c r="A151" s="15" t="s">
        <v>129</v>
      </c>
      <c r="B151" s="16">
        <v>2141018627</v>
      </c>
      <c r="C151" s="17">
        <v>0.039374</v>
      </c>
      <c r="D151" s="17">
        <v>0</v>
      </c>
      <c r="E151" s="17">
        <v>0</v>
      </c>
      <c r="F151" s="17">
        <v>0.039374</v>
      </c>
      <c r="G151" s="25">
        <v>843005.8</v>
      </c>
    </row>
    <row r="152" spans="1:7" ht="12.75">
      <c r="A152" s="15" t="s">
        <v>130</v>
      </c>
      <c r="B152" s="16">
        <v>2389001821</v>
      </c>
      <c r="C152" s="17">
        <v>0.039374</v>
      </c>
      <c r="D152" s="17">
        <v>0</v>
      </c>
      <c r="E152" s="17">
        <v>0</v>
      </c>
      <c r="F152" s="17">
        <v>0.039374</v>
      </c>
      <c r="G152" s="25">
        <v>940646.48</v>
      </c>
    </row>
    <row r="153" spans="1:7" ht="12.75">
      <c r="A153" s="41" t="s">
        <v>39</v>
      </c>
      <c r="B153" s="42">
        <f>SUM(B150:B152)</f>
        <v>5435190794</v>
      </c>
      <c r="C153" s="43"/>
      <c r="D153" s="43"/>
      <c r="E153" s="43"/>
      <c r="F153" s="43"/>
      <c r="G153" s="45">
        <f>SUM(G150:G152)</f>
        <v>2140054.75</v>
      </c>
    </row>
    <row r="154" spans="1:7" ht="13.5">
      <c r="A154" s="22" t="s">
        <v>40</v>
      </c>
      <c r="B154" s="19"/>
      <c r="C154" s="20"/>
      <c r="D154" s="20"/>
      <c r="E154" s="20"/>
      <c r="F154" s="20"/>
      <c r="G154" s="26"/>
    </row>
    <row r="155" spans="1:7" ht="12.75">
      <c r="A155" s="15" t="s">
        <v>131</v>
      </c>
      <c r="B155" s="16">
        <v>217109881</v>
      </c>
      <c r="C155" s="17">
        <v>0.042978</v>
      </c>
      <c r="D155" s="17">
        <v>0</v>
      </c>
      <c r="E155" s="17">
        <v>0</v>
      </c>
      <c r="F155" s="17">
        <v>0.042978</v>
      </c>
      <c r="G155" s="25">
        <v>93309.71</v>
      </c>
    </row>
    <row r="156" spans="1:7" ht="12.75">
      <c r="A156" s="15" t="s">
        <v>132</v>
      </c>
      <c r="B156" s="16">
        <v>1688610789</v>
      </c>
      <c r="C156" s="17">
        <v>0.042978</v>
      </c>
      <c r="D156" s="17">
        <v>0</v>
      </c>
      <c r="E156" s="17">
        <v>0</v>
      </c>
      <c r="F156" s="17">
        <v>0.042978</v>
      </c>
      <c r="G156" s="25">
        <v>725732.4</v>
      </c>
    </row>
    <row r="157" spans="1:7" ht="12.75">
      <c r="A157" s="15" t="s">
        <v>112</v>
      </c>
      <c r="B157" s="16">
        <v>4053635200</v>
      </c>
      <c r="C157" s="17">
        <v>0.042978</v>
      </c>
      <c r="D157" s="17">
        <v>0</v>
      </c>
      <c r="E157" s="17">
        <v>0</v>
      </c>
      <c r="F157" s="17">
        <v>0.042978</v>
      </c>
      <c r="G157" s="25">
        <v>1742184.76</v>
      </c>
    </row>
    <row r="158" spans="1:7" ht="12.75">
      <c r="A158" s="15" t="s">
        <v>133</v>
      </c>
      <c r="B158" s="16">
        <v>166664521</v>
      </c>
      <c r="C158" s="17">
        <v>0.042978</v>
      </c>
      <c r="D158" s="17">
        <v>0</v>
      </c>
      <c r="E158" s="17">
        <v>0</v>
      </c>
      <c r="F158" s="17">
        <v>0.042978</v>
      </c>
      <c r="G158" s="25">
        <v>71628.81</v>
      </c>
    </row>
    <row r="159" spans="1:7" ht="12.75">
      <c r="A159" s="41" t="s">
        <v>41</v>
      </c>
      <c r="B159" s="42">
        <f>SUM(B155:B158)</f>
        <v>6126020391</v>
      </c>
      <c r="C159" s="43"/>
      <c r="D159" s="43"/>
      <c r="E159" s="43"/>
      <c r="F159" s="43"/>
      <c r="G159" s="45">
        <f>SUM(G155:G158)</f>
        <v>2632855.68</v>
      </c>
    </row>
    <row r="160" spans="1:7" ht="13.5">
      <c r="A160" s="22" t="s">
        <v>42</v>
      </c>
      <c r="B160" s="19"/>
      <c r="C160" s="20"/>
      <c r="D160" s="20"/>
      <c r="E160" s="20"/>
      <c r="F160" s="20"/>
      <c r="G160" s="26"/>
    </row>
    <row r="161" spans="1:7" ht="12.75">
      <c r="A161" s="15" t="s">
        <v>67</v>
      </c>
      <c r="B161" s="16">
        <v>631553761</v>
      </c>
      <c r="C161" s="17">
        <v>0.024687</v>
      </c>
      <c r="D161" s="17">
        <v>0</v>
      </c>
      <c r="E161" s="17">
        <v>0</v>
      </c>
      <c r="F161" s="17">
        <v>0.024687</v>
      </c>
      <c r="G161" s="25">
        <v>155912.71</v>
      </c>
    </row>
    <row r="162" spans="1:7" ht="12.75">
      <c r="A162" s="15" t="s">
        <v>89</v>
      </c>
      <c r="B162" s="16">
        <v>1130683368</v>
      </c>
      <c r="C162" s="17">
        <v>0.024687</v>
      </c>
      <c r="D162" s="17">
        <v>0</v>
      </c>
      <c r="E162" s="17">
        <v>0</v>
      </c>
      <c r="F162" s="17">
        <v>0.024687</v>
      </c>
      <c r="G162" s="25">
        <v>279132.14</v>
      </c>
    </row>
    <row r="163" spans="1:7" ht="12.75">
      <c r="A163" s="15" t="s">
        <v>68</v>
      </c>
      <c r="B163" s="16">
        <v>1090624269</v>
      </c>
      <c r="C163" s="17">
        <v>0.024687</v>
      </c>
      <c r="D163" s="17">
        <v>0</v>
      </c>
      <c r="E163" s="17">
        <v>0</v>
      </c>
      <c r="F163" s="17">
        <v>0.024687</v>
      </c>
      <c r="G163" s="25">
        <v>269242.86</v>
      </c>
    </row>
    <row r="164" spans="1:7" ht="12.75">
      <c r="A164" s="15" t="s">
        <v>69</v>
      </c>
      <c r="B164" s="16">
        <v>1963014740</v>
      </c>
      <c r="C164" s="17">
        <v>0.024687</v>
      </c>
      <c r="D164" s="17">
        <v>0</v>
      </c>
      <c r="E164" s="17">
        <v>0</v>
      </c>
      <c r="F164" s="17">
        <v>0.024687</v>
      </c>
      <c r="G164" s="25">
        <v>484610.11</v>
      </c>
    </row>
    <row r="165" spans="1:7" ht="12.75">
      <c r="A165" s="15" t="s">
        <v>58</v>
      </c>
      <c r="B165" s="16">
        <v>3003106144</v>
      </c>
      <c r="C165" s="17">
        <v>0.024687</v>
      </c>
      <c r="D165" s="17">
        <v>0</v>
      </c>
      <c r="E165" s="17">
        <v>0</v>
      </c>
      <c r="F165" s="17">
        <v>0.024687</v>
      </c>
      <c r="G165" s="25">
        <v>741377.27</v>
      </c>
    </row>
    <row r="166" spans="1:7" ht="12.75">
      <c r="A166" s="15" t="s">
        <v>63</v>
      </c>
      <c r="B166" s="16">
        <v>1284235452</v>
      </c>
      <c r="C166" s="17">
        <v>0.024687</v>
      </c>
      <c r="D166" s="17">
        <v>0</v>
      </c>
      <c r="E166" s="17">
        <v>0</v>
      </c>
      <c r="F166" s="17">
        <v>0.024687</v>
      </c>
      <c r="G166" s="25">
        <v>317039.78</v>
      </c>
    </row>
    <row r="167" spans="1:7" ht="12.75">
      <c r="A167" s="15" t="s">
        <v>76</v>
      </c>
      <c r="B167" s="16">
        <v>278903852</v>
      </c>
      <c r="C167" s="17">
        <v>0.024687</v>
      </c>
      <c r="D167" s="17">
        <v>0</v>
      </c>
      <c r="E167" s="17">
        <v>0</v>
      </c>
      <c r="F167" s="17">
        <v>0.024687</v>
      </c>
      <c r="G167" s="25">
        <v>68853.29</v>
      </c>
    </row>
    <row r="168" spans="1:7" ht="12.75">
      <c r="A168" s="15" t="s">
        <v>104</v>
      </c>
      <c r="B168" s="16">
        <v>2684120195</v>
      </c>
      <c r="C168" s="17">
        <v>0.024687</v>
      </c>
      <c r="D168" s="17">
        <v>0</v>
      </c>
      <c r="E168" s="17">
        <v>0</v>
      </c>
      <c r="F168" s="17">
        <v>0.024687</v>
      </c>
      <c r="G168" s="25">
        <v>662643.82</v>
      </c>
    </row>
    <row r="169" spans="1:7" ht="12.75">
      <c r="A169" s="15" t="s">
        <v>134</v>
      </c>
      <c r="B169" s="16">
        <v>3407781532</v>
      </c>
      <c r="C169" s="17">
        <v>0.024687</v>
      </c>
      <c r="D169" s="17">
        <v>0</v>
      </c>
      <c r="E169" s="17">
        <v>0</v>
      </c>
      <c r="F169" s="17">
        <v>0.024687</v>
      </c>
      <c r="G169" s="25">
        <v>841296.7</v>
      </c>
    </row>
    <row r="170" spans="1:7" ht="12.75">
      <c r="A170" s="41" t="s">
        <v>43</v>
      </c>
      <c r="B170" s="42">
        <f>SUM(B161:B169)</f>
        <v>15474023313</v>
      </c>
      <c r="C170" s="43"/>
      <c r="D170" s="43"/>
      <c r="E170" s="43"/>
      <c r="F170" s="43"/>
      <c r="G170" s="45">
        <f>SUM(G161:G169)</f>
        <v>3820108.6799999997</v>
      </c>
    </row>
    <row r="171" spans="1:7" ht="13.5">
      <c r="A171" s="22" t="s">
        <v>44</v>
      </c>
      <c r="B171" s="19"/>
      <c r="C171" s="20"/>
      <c r="D171" s="20"/>
      <c r="E171" s="20"/>
      <c r="F171" s="20"/>
      <c r="G171" s="26"/>
    </row>
    <row r="172" spans="1:7" ht="12.75">
      <c r="A172" s="15" t="s">
        <v>77</v>
      </c>
      <c r="B172" s="16">
        <v>2604052057</v>
      </c>
      <c r="C172" s="17">
        <v>0.016183</v>
      </c>
      <c r="D172" s="17">
        <v>0</v>
      </c>
      <c r="E172" s="17">
        <v>0</v>
      </c>
      <c r="F172" s="17">
        <v>0.016183</v>
      </c>
      <c r="G172" s="25">
        <v>421415.26</v>
      </c>
    </row>
    <row r="173" spans="1:7" ht="12.75">
      <c r="A173" s="15" t="s">
        <v>98</v>
      </c>
      <c r="B173" s="16">
        <v>1793363769</v>
      </c>
      <c r="C173" s="17">
        <v>0.016183</v>
      </c>
      <c r="D173" s="17">
        <v>0</v>
      </c>
      <c r="E173" s="17">
        <v>0</v>
      </c>
      <c r="F173" s="17">
        <v>0.016183</v>
      </c>
      <c r="G173" s="25">
        <v>290235.36</v>
      </c>
    </row>
    <row r="174" spans="1:7" ht="12.75">
      <c r="A174" s="15" t="s">
        <v>93</v>
      </c>
      <c r="B174" s="16">
        <v>400211228</v>
      </c>
      <c r="C174" s="17">
        <v>0.016183</v>
      </c>
      <c r="D174" s="17">
        <v>0</v>
      </c>
      <c r="E174" s="17">
        <v>0</v>
      </c>
      <c r="F174" s="17">
        <v>0.016183</v>
      </c>
      <c r="G174" s="25">
        <v>64766.42</v>
      </c>
    </row>
    <row r="175" spans="1:7" ht="12.75">
      <c r="A175" s="15" t="s">
        <v>96</v>
      </c>
      <c r="B175" s="16">
        <v>117564481</v>
      </c>
      <c r="C175" s="17">
        <v>0.016183</v>
      </c>
      <c r="D175" s="17">
        <v>0</v>
      </c>
      <c r="E175" s="17">
        <v>0</v>
      </c>
      <c r="F175" s="17">
        <v>0.016183</v>
      </c>
      <c r="G175" s="25">
        <v>19025.5</v>
      </c>
    </row>
    <row r="176" spans="1:7" ht="12.75">
      <c r="A176" s="41" t="s">
        <v>45</v>
      </c>
      <c r="B176" s="42">
        <f>SUM(B172:B175)</f>
        <v>4915191535</v>
      </c>
      <c r="C176" s="43"/>
      <c r="D176" s="43"/>
      <c r="E176" s="43"/>
      <c r="F176" s="43"/>
      <c r="G176" s="45">
        <f>SUM(G172:G175)</f>
        <v>795442.54</v>
      </c>
    </row>
    <row r="177" spans="1:7" ht="13.5">
      <c r="A177" s="22" t="s">
        <v>46</v>
      </c>
      <c r="B177" s="19"/>
      <c r="C177" s="20"/>
      <c r="D177" s="20"/>
      <c r="E177" s="20"/>
      <c r="F177" s="20"/>
      <c r="G177" s="26"/>
    </row>
    <row r="178" spans="1:7" ht="12.75">
      <c r="A178" s="15" t="s">
        <v>135</v>
      </c>
      <c r="B178" s="16">
        <v>321306771</v>
      </c>
      <c r="C178" s="17">
        <v>0.01792</v>
      </c>
      <c r="D178" s="17">
        <v>0</v>
      </c>
      <c r="E178" s="17">
        <v>0</v>
      </c>
      <c r="F178" s="17">
        <v>0.01792</v>
      </c>
      <c r="G178" s="25">
        <v>57577.68</v>
      </c>
    </row>
    <row r="179" spans="1:7" ht="12.75">
      <c r="A179" s="15" t="s">
        <v>108</v>
      </c>
      <c r="B179" s="16">
        <v>228342055</v>
      </c>
      <c r="C179" s="17">
        <v>0.017921</v>
      </c>
      <c r="D179" s="17">
        <v>0</v>
      </c>
      <c r="E179" s="17">
        <v>0</v>
      </c>
      <c r="F179" s="17">
        <v>0.017921</v>
      </c>
      <c r="G179" s="25">
        <v>40920.89</v>
      </c>
    </row>
    <row r="180" spans="1:7" ht="12.75">
      <c r="A180" s="15" t="s">
        <v>109</v>
      </c>
      <c r="B180" s="16">
        <v>625922575</v>
      </c>
      <c r="C180" s="17">
        <v>0.01792</v>
      </c>
      <c r="D180" s="17">
        <v>0</v>
      </c>
      <c r="E180" s="17">
        <v>0</v>
      </c>
      <c r="F180" s="17">
        <v>0.01792</v>
      </c>
      <c r="G180" s="25">
        <v>112165.12</v>
      </c>
    </row>
    <row r="181" spans="1:7" ht="12.75">
      <c r="A181" s="15" t="s">
        <v>136</v>
      </c>
      <c r="B181" s="16">
        <v>264755815</v>
      </c>
      <c r="C181" s="17">
        <v>0.01792</v>
      </c>
      <c r="D181" s="17">
        <v>0</v>
      </c>
      <c r="E181" s="17">
        <v>0</v>
      </c>
      <c r="F181" s="17">
        <v>0.01792</v>
      </c>
      <c r="G181" s="25">
        <v>47444.21</v>
      </c>
    </row>
    <row r="182" spans="1:7" ht="12.75">
      <c r="A182" s="15" t="s">
        <v>137</v>
      </c>
      <c r="B182" s="16">
        <v>269531384</v>
      </c>
      <c r="C182" s="17">
        <v>0.017921</v>
      </c>
      <c r="D182" s="17">
        <v>0</v>
      </c>
      <c r="E182" s="17">
        <v>0</v>
      </c>
      <c r="F182" s="17">
        <v>0.017921</v>
      </c>
      <c r="G182" s="25">
        <v>48302.87</v>
      </c>
    </row>
    <row r="183" spans="1:7" ht="12.75">
      <c r="A183" s="15" t="s">
        <v>138</v>
      </c>
      <c r="B183" s="16">
        <v>330528824</v>
      </c>
      <c r="C183" s="17">
        <v>0.01792</v>
      </c>
      <c r="D183" s="17">
        <v>0</v>
      </c>
      <c r="E183" s="17">
        <v>0</v>
      </c>
      <c r="F183" s="17">
        <v>0.01792</v>
      </c>
      <c r="G183" s="25">
        <v>59230.57</v>
      </c>
    </row>
    <row r="184" spans="1:7" ht="12.75">
      <c r="A184" s="15" t="s">
        <v>133</v>
      </c>
      <c r="B184" s="16">
        <v>87673347</v>
      </c>
      <c r="C184" s="17">
        <v>0.01792</v>
      </c>
      <c r="D184" s="17">
        <v>0</v>
      </c>
      <c r="E184" s="17">
        <v>0</v>
      </c>
      <c r="F184" s="17">
        <v>0.01792</v>
      </c>
      <c r="G184" s="25">
        <v>15710.85</v>
      </c>
    </row>
    <row r="185" spans="1:7" ht="12.75">
      <c r="A185" s="15" t="s">
        <v>139</v>
      </c>
      <c r="B185" s="16">
        <v>270385398</v>
      </c>
      <c r="C185" s="17">
        <v>0.01792</v>
      </c>
      <c r="D185" s="17">
        <v>0</v>
      </c>
      <c r="E185" s="17">
        <v>0</v>
      </c>
      <c r="F185" s="17">
        <v>0.01792</v>
      </c>
      <c r="G185" s="25">
        <v>48453.03</v>
      </c>
    </row>
    <row r="186" spans="1:7" ht="12.75">
      <c r="A186" s="41" t="s">
        <v>47</v>
      </c>
      <c r="B186" s="42">
        <f>SUM(B178:B185)</f>
        <v>2398446169</v>
      </c>
      <c r="C186" s="43"/>
      <c r="D186" s="43"/>
      <c r="E186" s="43"/>
      <c r="F186" s="43"/>
      <c r="G186" s="45">
        <f>SUM(G178:G185)</f>
        <v>429805.22</v>
      </c>
    </row>
    <row r="187" spans="1:7" ht="13.5">
      <c r="A187" s="22" t="s">
        <v>48</v>
      </c>
      <c r="B187" s="19"/>
      <c r="C187" s="20"/>
      <c r="D187" s="20"/>
      <c r="E187" s="20"/>
      <c r="F187" s="20"/>
      <c r="G187" s="26"/>
    </row>
    <row r="188" spans="1:7" ht="12.75">
      <c r="A188" s="15" t="s">
        <v>140</v>
      </c>
      <c r="B188" s="16">
        <v>1412896804</v>
      </c>
      <c r="C188" s="17">
        <v>0.017037</v>
      </c>
      <c r="D188" s="17">
        <v>0</v>
      </c>
      <c r="E188" s="17">
        <v>0</v>
      </c>
      <c r="F188" s="17">
        <v>0.017037</v>
      </c>
      <c r="G188" s="25">
        <v>240716.08</v>
      </c>
    </row>
    <row r="189" spans="1:7" ht="12.75">
      <c r="A189" s="15" t="s">
        <v>141</v>
      </c>
      <c r="B189" s="16">
        <v>881532578</v>
      </c>
      <c r="C189" s="17">
        <v>0.017036</v>
      </c>
      <c r="D189" s="17">
        <v>0</v>
      </c>
      <c r="E189" s="17">
        <v>0</v>
      </c>
      <c r="F189" s="17">
        <v>0.017036</v>
      </c>
      <c r="G189" s="25">
        <v>150178.57</v>
      </c>
    </row>
    <row r="190" spans="1:7" ht="12.75">
      <c r="A190" s="15" t="s">
        <v>142</v>
      </c>
      <c r="B190" s="16">
        <v>1024471999</v>
      </c>
      <c r="C190" s="17">
        <v>0.017036</v>
      </c>
      <c r="D190" s="17">
        <v>0</v>
      </c>
      <c r="E190" s="17">
        <v>0</v>
      </c>
      <c r="F190" s="17">
        <v>0.017036</v>
      </c>
      <c r="G190" s="25">
        <v>174529.93</v>
      </c>
    </row>
    <row r="191" spans="1:7" ht="12.75">
      <c r="A191" s="15" t="s">
        <v>121</v>
      </c>
      <c r="B191" s="16">
        <v>398504869</v>
      </c>
      <c r="C191" s="17">
        <v>0.017037</v>
      </c>
      <c r="D191" s="17">
        <v>0</v>
      </c>
      <c r="E191" s="17">
        <v>0</v>
      </c>
      <c r="F191" s="17">
        <v>0.017037</v>
      </c>
      <c r="G191" s="25">
        <v>67893.38</v>
      </c>
    </row>
    <row r="192" spans="1:7" ht="12.75">
      <c r="A192" s="41" t="s">
        <v>49</v>
      </c>
      <c r="B192" s="42">
        <f>SUM(B188:B191)</f>
        <v>3717406250</v>
      </c>
      <c r="C192" s="43"/>
      <c r="D192" s="43"/>
      <c r="E192" s="43"/>
      <c r="F192" s="43"/>
      <c r="G192" s="45">
        <f>SUM(G188:G191)</f>
        <v>633317.9600000001</v>
      </c>
    </row>
    <row r="193" spans="1:7" ht="13.5">
      <c r="A193" s="22" t="s">
        <v>50</v>
      </c>
      <c r="B193" s="19"/>
      <c r="C193" s="20"/>
      <c r="D193" s="20"/>
      <c r="E193" s="20"/>
      <c r="F193" s="20"/>
      <c r="G193" s="26"/>
    </row>
    <row r="194" spans="1:7" ht="12.75">
      <c r="A194" s="15" t="s">
        <v>143</v>
      </c>
      <c r="B194" s="16">
        <v>1561730053</v>
      </c>
      <c r="C194" s="17">
        <v>0.055216</v>
      </c>
      <c r="D194" s="17">
        <v>0</v>
      </c>
      <c r="E194" s="17">
        <v>0</v>
      </c>
      <c r="F194" s="17">
        <v>0.055216</v>
      </c>
      <c r="G194" s="25">
        <v>862324.14</v>
      </c>
    </row>
    <row r="195" spans="1:7" ht="12.75">
      <c r="A195" s="15" t="s">
        <v>144</v>
      </c>
      <c r="B195" s="16">
        <v>895667085</v>
      </c>
      <c r="C195" s="17">
        <v>0.055216</v>
      </c>
      <c r="D195" s="17">
        <v>0</v>
      </c>
      <c r="E195" s="17">
        <v>0</v>
      </c>
      <c r="F195" s="17">
        <v>0.055216</v>
      </c>
      <c r="G195" s="25">
        <v>494551.59</v>
      </c>
    </row>
    <row r="196" spans="1:7" ht="12.75">
      <c r="A196" s="15" t="s">
        <v>145</v>
      </c>
      <c r="B196" s="16">
        <v>1361574432</v>
      </c>
      <c r="C196" s="17">
        <v>0.055216</v>
      </c>
      <c r="D196" s="17">
        <v>0</v>
      </c>
      <c r="E196" s="17">
        <v>0</v>
      </c>
      <c r="F196" s="17">
        <v>0.055216</v>
      </c>
      <c r="G196" s="25">
        <v>751806.35</v>
      </c>
    </row>
    <row r="197" spans="1:7" ht="12.75">
      <c r="A197" s="38" t="s">
        <v>51</v>
      </c>
      <c r="B197" s="39">
        <f>SUM(B194:B196)</f>
        <v>3818971570</v>
      </c>
      <c r="C197" s="40"/>
      <c r="D197" s="40"/>
      <c r="E197" s="40"/>
      <c r="F197" s="40"/>
      <c r="G197" s="46">
        <f>SUM(G194:G196)</f>
        <v>2108682.08</v>
      </c>
    </row>
    <row r="198" spans="1:7" ht="12.75">
      <c r="A198" s="21" t="s">
        <v>151</v>
      </c>
      <c r="B198" s="18">
        <f>+B18+B23+B32+B38+B55+B73+B80+B89+B97+B104+B110+B117+B127+B134+B143+B148+B153+B159+B170+B176+B186+B192+B197</f>
        <v>238324364392</v>
      </c>
      <c r="C198" s="37"/>
      <c r="D198" s="37"/>
      <c r="E198" s="37"/>
      <c r="F198" s="29"/>
      <c r="G198" s="85">
        <f>+G18+G23+G32+G38+G55+G73+G80+G89+G97+G104+G110+G117+G127+G134+G143+G148+G153+G159+G170+G176+G186+G192+G197</f>
        <v>78285333.48</v>
      </c>
    </row>
  </sheetData>
  <sheetProtection/>
  <mergeCells count="2">
    <mergeCell ref="A1:G1"/>
    <mergeCell ref="A2:G2"/>
  </mergeCells>
  <printOptions horizontalCentered="1"/>
  <pageMargins left="0.25" right="0.25" top="0.25" bottom="0.75" header="0" footer="0.25"/>
  <pageSetup fitToHeight="1" fitToWidth="1" orientation="portrait" scale="78" r:id="rId1"/>
  <headerFooter alignWithMargins="0">
    <oddFooter>&amp;C&amp;"Times New Roman,Regular"Nebraska Department of Revenue, Property Assessment Division 2016 Annual Report&amp;R&amp;"Times New Roman,Regular"Table 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tabSelected="1" zoomScalePageLayoutView="0" workbookViewId="0" topLeftCell="A1">
      <selection activeCell="A1" sqref="A1:G1"/>
    </sheetView>
  </sheetViews>
  <sheetFormatPr defaultColWidth="10.28125" defaultRowHeight="12.75"/>
  <cols>
    <col min="1" max="1" width="33.00390625" style="0" customWidth="1"/>
    <col min="2" max="2" width="15.7109375" style="0" customWidth="1"/>
    <col min="3" max="5" width="10.7109375" style="0" customWidth="1"/>
    <col min="6" max="6" width="10.7109375" style="1" customWidth="1"/>
    <col min="7" max="7" width="15.7109375" style="0" customWidth="1"/>
  </cols>
  <sheetData>
    <row r="1" spans="1:8" ht="16.5" customHeight="1">
      <c r="A1" s="77" t="s">
        <v>206</v>
      </c>
      <c r="B1" s="78"/>
      <c r="C1" s="78"/>
      <c r="D1" s="78"/>
      <c r="E1" s="78"/>
      <c r="F1" s="78"/>
      <c r="G1" s="78"/>
      <c r="H1" s="14"/>
    </row>
    <row r="2" spans="1:8" ht="16.5" customHeight="1">
      <c r="A2" s="77" t="s">
        <v>6</v>
      </c>
      <c r="B2" s="78"/>
      <c r="C2" s="78"/>
      <c r="D2" s="78"/>
      <c r="E2" s="78"/>
      <c r="F2" s="78"/>
      <c r="G2" s="78"/>
      <c r="H2" s="14"/>
    </row>
    <row r="3" spans="1:7" ht="6.75" customHeight="1">
      <c r="A3" s="6"/>
      <c r="B3" s="6"/>
      <c r="C3" s="6"/>
      <c r="D3" s="6"/>
      <c r="E3" s="6"/>
      <c r="F3" s="7"/>
      <c r="G3" s="6"/>
    </row>
    <row r="4" spans="1:7" ht="12.75">
      <c r="A4" s="8"/>
      <c r="B4" s="8"/>
      <c r="C4" s="8" t="s">
        <v>146</v>
      </c>
      <c r="D4" s="8" t="s">
        <v>148</v>
      </c>
      <c r="E4" s="8" t="s">
        <v>150</v>
      </c>
      <c r="F4" s="9" t="s">
        <v>1</v>
      </c>
      <c r="G4" s="8" t="s">
        <v>4</v>
      </c>
    </row>
    <row r="5" spans="1:7" ht="12.75">
      <c r="A5" s="10" t="s">
        <v>5</v>
      </c>
      <c r="B5" s="10" t="s">
        <v>0</v>
      </c>
      <c r="C5" s="10" t="s">
        <v>147</v>
      </c>
      <c r="D5" s="10" t="s">
        <v>149</v>
      </c>
      <c r="E5" s="10" t="s">
        <v>149</v>
      </c>
      <c r="F5" s="11" t="s">
        <v>2</v>
      </c>
      <c r="G5" s="10" t="s">
        <v>3</v>
      </c>
    </row>
    <row r="6" spans="1:7" ht="13.5">
      <c r="A6" s="22" t="s">
        <v>7</v>
      </c>
      <c r="B6" s="23"/>
      <c r="C6" s="30"/>
      <c r="D6" s="30"/>
      <c r="E6" s="30"/>
      <c r="F6" s="24"/>
      <c r="G6" s="23"/>
    </row>
    <row r="7" spans="1:7" ht="12.75">
      <c r="A7" s="15" t="s">
        <v>53</v>
      </c>
      <c r="B7" s="16">
        <v>4925318099</v>
      </c>
      <c r="C7" s="17">
        <v>0.028396</v>
      </c>
      <c r="D7" s="17">
        <v>0.007421</v>
      </c>
      <c r="E7" s="17">
        <v>0</v>
      </c>
      <c r="F7" s="17">
        <v>0.035817</v>
      </c>
      <c r="G7" s="48">
        <v>1764103.51</v>
      </c>
    </row>
    <row r="8" spans="1:7" ht="12.75">
      <c r="A8" s="15" t="s">
        <v>54</v>
      </c>
      <c r="B8" s="16">
        <v>313519632</v>
      </c>
      <c r="C8" s="17">
        <v>0.028396</v>
      </c>
      <c r="D8" s="17">
        <v>0.007421</v>
      </c>
      <c r="E8" s="17">
        <v>0</v>
      </c>
      <c r="F8" s="17">
        <v>0.035817</v>
      </c>
      <c r="G8" s="25">
        <v>112293.24</v>
      </c>
    </row>
    <row r="9" spans="1:7" ht="12.75">
      <c r="A9" s="15" t="s">
        <v>55</v>
      </c>
      <c r="B9" s="16">
        <v>3320997753</v>
      </c>
      <c r="C9" s="17">
        <v>0.028396</v>
      </c>
      <c r="D9" s="17">
        <v>0.007421</v>
      </c>
      <c r="E9" s="17">
        <v>0</v>
      </c>
      <c r="F9" s="17">
        <v>0.035817</v>
      </c>
      <c r="G9" s="25">
        <v>1189483.36</v>
      </c>
    </row>
    <row r="10" spans="1:7" ht="12.75">
      <c r="A10" s="15" t="s">
        <v>56</v>
      </c>
      <c r="B10" s="16">
        <v>78629201</v>
      </c>
      <c r="C10" s="17">
        <v>0.028396</v>
      </c>
      <c r="D10" s="17">
        <v>0.007421</v>
      </c>
      <c r="E10" s="17">
        <v>0</v>
      </c>
      <c r="F10" s="17">
        <v>0.035817</v>
      </c>
      <c r="G10" s="25">
        <v>28162.54</v>
      </c>
    </row>
    <row r="11" spans="1:7" ht="12.75">
      <c r="A11" s="15" t="s">
        <v>57</v>
      </c>
      <c r="B11" s="16">
        <v>5473422322</v>
      </c>
      <c r="C11" s="17">
        <v>0.028396</v>
      </c>
      <c r="D11" s="17">
        <v>0.007421</v>
      </c>
      <c r="E11" s="17">
        <v>0</v>
      </c>
      <c r="F11" s="17">
        <v>0.035817</v>
      </c>
      <c r="G11" s="25">
        <v>1960414.58</v>
      </c>
    </row>
    <row r="12" spans="1:7" ht="12.75">
      <c r="A12" s="15" t="s">
        <v>58</v>
      </c>
      <c r="B12" s="16">
        <v>201295171</v>
      </c>
      <c r="C12" s="17">
        <v>0.028396</v>
      </c>
      <c r="D12" s="17">
        <v>0.007421</v>
      </c>
      <c r="E12" s="17">
        <v>0</v>
      </c>
      <c r="F12" s="17">
        <v>0.035817</v>
      </c>
      <c r="G12" s="25">
        <v>72097.88</v>
      </c>
    </row>
    <row r="13" spans="1:7" ht="12.75">
      <c r="A13" s="15" t="s">
        <v>59</v>
      </c>
      <c r="B13" s="16">
        <v>150903619</v>
      </c>
      <c r="C13" s="17">
        <v>0.028396</v>
      </c>
      <c r="D13" s="17">
        <v>0.007421</v>
      </c>
      <c r="E13" s="17">
        <v>0</v>
      </c>
      <c r="F13" s="17">
        <v>0.035817</v>
      </c>
      <c r="G13" s="25">
        <v>54049.09</v>
      </c>
    </row>
    <row r="14" spans="1:7" ht="12.75">
      <c r="A14" s="15" t="s">
        <v>60</v>
      </c>
      <c r="B14" s="16">
        <v>1730030375</v>
      </c>
      <c r="C14" s="17">
        <v>0.028396</v>
      </c>
      <c r="D14" s="17">
        <v>0.007421</v>
      </c>
      <c r="E14" s="17">
        <v>0</v>
      </c>
      <c r="F14" s="17">
        <v>0.035817</v>
      </c>
      <c r="G14" s="25">
        <v>619645.66</v>
      </c>
    </row>
    <row r="15" spans="1:7" ht="12.75">
      <c r="A15" s="15" t="s">
        <v>61</v>
      </c>
      <c r="B15" s="16">
        <v>111961096</v>
      </c>
      <c r="C15" s="17">
        <v>0.028396</v>
      </c>
      <c r="D15" s="17">
        <v>0.007421</v>
      </c>
      <c r="E15" s="17">
        <v>0</v>
      </c>
      <c r="F15" s="17">
        <v>0.035817</v>
      </c>
      <c r="G15" s="25">
        <v>40101.14</v>
      </c>
    </row>
    <row r="16" spans="1:7" ht="12.75">
      <c r="A16" s="15" t="s">
        <v>62</v>
      </c>
      <c r="B16" s="16">
        <v>95252988</v>
      </c>
      <c r="C16" s="17">
        <v>0.028396</v>
      </c>
      <c r="D16" s="17">
        <v>0.007421</v>
      </c>
      <c r="E16" s="17">
        <v>0</v>
      </c>
      <c r="F16" s="17">
        <v>0.035817</v>
      </c>
      <c r="G16" s="25">
        <v>34116.81</v>
      </c>
    </row>
    <row r="17" spans="1:7" ht="12.75">
      <c r="A17" s="15" t="s">
        <v>63</v>
      </c>
      <c r="B17" s="16">
        <v>652044557</v>
      </c>
      <c r="C17" s="17">
        <v>0.028396</v>
      </c>
      <c r="D17" s="17">
        <v>0.007421</v>
      </c>
      <c r="E17" s="17">
        <v>0</v>
      </c>
      <c r="F17" s="17">
        <v>0.035817</v>
      </c>
      <c r="G17" s="25">
        <v>233542.41</v>
      </c>
    </row>
    <row r="18" spans="1:7" ht="12.75">
      <c r="A18" s="38" t="s">
        <v>8</v>
      </c>
      <c r="B18" s="39">
        <f>SUM(B7:B17)</f>
        <v>17053374813</v>
      </c>
      <c r="C18" s="40"/>
      <c r="D18" s="40"/>
      <c r="E18" s="40"/>
      <c r="F18" s="40"/>
      <c r="G18" s="49">
        <f>SUM(G7:G17)</f>
        <v>6108010.22</v>
      </c>
    </row>
    <row r="19" spans="1:7" ht="13.5">
      <c r="A19" s="22" t="s">
        <v>9</v>
      </c>
      <c r="B19" s="19"/>
      <c r="C19" s="20"/>
      <c r="D19" s="20"/>
      <c r="E19" s="20"/>
      <c r="F19" s="20"/>
      <c r="G19" s="26"/>
    </row>
    <row r="20" spans="1:7" ht="12.75">
      <c r="A20" s="15" t="s">
        <v>64</v>
      </c>
      <c r="B20" s="16">
        <v>1825462522</v>
      </c>
      <c r="C20" s="17">
        <v>0.022969</v>
      </c>
      <c r="D20" s="17">
        <v>0</v>
      </c>
      <c r="E20" s="17">
        <v>0</v>
      </c>
      <c r="F20" s="17">
        <v>0.022969</v>
      </c>
      <c r="G20" s="25">
        <v>419291.17</v>
      </c>
    </row>
    <row r="21" spans="1:7" ht="12.75">
      <c r="A21" s="15" t="s">
        <v>65</v>
      </c>
      <c r="B21" s="16">
        <v>991492374</v>
      </c>
      <c r="C21" s="17">
        <v>0.022969</v>
      </c>
      <c r="D21" s="17">
        <v>0</v>
      </c>
      <c r="E21" s="17">
        <v>0</v>
      </c>
      <c r="F21" s="17">
        <v>0.022969</v>
      </c>
      <c r="G21" s="25">
        <v>227736.23</v>
      </c>
    </row>
    <row r="22" spans="1:7" ht="12.75">
      <c r="A22" s="15" t="s">
        <v>66</v>
      </c>
      <c r="B22" s="16">
        <v>1247635440</v>
      </c>
      <c r="C22" s="17">
        <v>0.022969</v>
      </c>
      <c r="D22" s="17">
        <v>0</v>
      </c>
      <c r="E22" s="17">
        <v>0</v>
      </c>
      <c r="F22" s="17">
        <v>0.022969</v>
      </c>
      <c r="G22" s="25">
        <v>286569.03</v>
      </c>
    </row>
    <row r="23" spans="1:7" ht="12.75">
      <c r="A23" s="41" t="s">
        <v>10</v>
      </c>
      <c r="B23" s="42">
        <f>SUM(B20:B22)</f>
        <v>4064590336</v>
      </c>
      <c r="C23" s="43"/>
      <c r="D23" s="43"/>
      <c r="E23" s="43"/>
      <c r="F23" s="43"/>
      <c r="G23" s="50">
        <f>SUM(G20:G22)</f>
        <v>933596.43</v>
      </c>
    </row>
    <row r="24" spans="1:7" ht="13.5">
      <c r="A24" s="22" t="s">
        <v>11</v>
      </c>
      <c r="B24" s="19"/>
      <c r="C24" s="20"/>
      <c r="D24" s="20"/>
      <c r="E24" s="20"/>
      <c r="F24" s="20"/>
      <c r="G24" s="26"/>
    </row>
    <row r="25" spans="1:7" ht="12.75">
      <c r="A25" s="15" t="s">
        <v>67</v>
      </c>
      <c r="B25" s="16">
        <v>3108335961</v>
      </c>
      <c r="C25" s="17">
        <v>0.017706</v>
      </c>
      <c r="D25" s="17">
        <v>0</v>
      </c>
      <c r="E25" s="17">
        <v>0</v>
      </c>
      <c r="F25" s="17">
        <v>0.017706</v>
      </c>
      <c r="G25" s="25">
        <v>550370.81</v>
      </c>
    </row>
    <row r="26" spans="1:7" ht="12.75">
      <c r="A26" s="15" t="s">
        <v>68</v>
      </c>
      <c r="B26" s="16">
        <v>1200791505</v>
      </c>
      <c r="C26" s="17">
        <v>0.017706</v>
      </c>
      <c r="D26" s="17">
        <v>0</v>
      </c>
      <c r="E26" s="17">
        <v>0</v>
      </c>
      <c r="F26" s="17">
        <v>0.017706</v>
      </c>
      <c r="G26" s="25">
        <v>212612.47</v>
      </c>
    </row>
    <row r="27" spans="1:7" ht="12.75">
      <c r="A27" s="15" t="s">
        <v>69</v>
      </c>
      <c r="B27" s="16">
        <v>583186631</v>
      </c>
      <c r="C27" s="17">
        <v>0.017706</v>
      </c>
      <c r="D27" s="17">
        <v>0</v>
      </c>
      <c r="E27" s="17">
        <v>0</v>
      </c>
      <c r="F27" s="17">
        <v>0.017706</v>
      </c>
      <c r="G27" s="25">
        <v>103259.16</v>
      </c>
    </row>
    <row r="28" spans="1:7" ht="12.75">
      <c r="A28" s="15" t="s">
        <v>70</v>
      </c>
      <c r="B28" s="16">
        <v>1018083489</v>
      </c>
      <c r="C28" s="17">
        <v>0.017706</v>
      </c>
      <c r="D28" s="17">
        <v>0</v>
      </c>
      <c r="E28" s="17">
        <v>0</v>
      </c>
      <c r="F28" s="17">
        <v>0.017706</v>
      </c>
      <c r="G28" s="25">
        <v>180262.03</v>
      </c>
    </row>
    <row r="29" spans="1:7" ht="12.75">
      <c r="A29" s="15" t="s">
        <v>71</v>
      </c>
      <c r="B29" s="16">
        <v>1021558190</v>
      </c>
      <c r="C29" s="17">
        <v>0.017706</v>
      </c>
      <c r="D29" s="17">
        <v>0</v>
      </c>
      <c r="E29" s="17">
        <v>0</v>
      </c>
      <c r="F29" s="17">
        <v>0.017706</v>
      </c>
      <c r="G29" s="25">
        <v>180877.53</v>
      </c>
    </row>
    <row r="30" spans="1:7" ht="12.75">
      <c r="A30" s="15" t="s">
        <v>72</v>
      </c>
      <c r="B30" s="16">
        <v>2066527723</v>
      </c>
      <c r="C30" s="17">
        <v>0.017706</v>
      </c>
      <c r="D30" s="17">
        <v>0</v>
      </c>
      <c r="E30" s="17">
        <v>0</v>
      </c>
      <c r="F30" s="17">
        <v>0.017706</v>
      </c>
      <c r="G30" s="25">
        <v>365899.76</v>
      </c>
    </row>
    <row r="31" spans="1:7" ht="12.75">
      <c r="A31" s="15" t="s">
        <v>73</v>
      </c>
      <c r="B31" s="16">
        <v>336221040</v>
      </c>
      <c r="C31" s="17">
        <v>0.017706</v>
      </c>
      <c r="D31" s="17">
        <v>0</v>
      </c>
      <c r="E31" s="17">
        <v>0</v>
      </c>
      <c r="F31" s="17">
        <v>0.017706</v>
      </c>
      <c r="G31" s="25">
        <v>59531.37</v>
      </c>
    </row>
    <row r="32" spans="1:7" ht="12.75">
      <c r="A32" s="41" t="s">
        <v>12</v>
      </c>
      <c r="B32" s="42">
        <f>SUM(B25:B31)</f>
        <v>9334704539</v>
      </c>
      <c r="C32" s="43"/>
      <c r="D32" s="43"/>
      <c r="E32" s="43"/>
      <c r="F32" s="43"/>
      <c r="G32" s="50">
        <f>SUM(G25:G31)</f>
        <v>1652813.1300000001</v>
      </c>
    </row>
    <row r="33" spans="1:7" ht="13.5">
      <c r="A33" s="22" t="s">
        <v>13</v>
      </c>
      <c r="B33" s="19"/>
      <c r="C33" s="20"/>
      <c r="D33" s="20"/>
      <c r="E33" s="20"/>
      <c r="F33" s="20"/>
      <c r="G33" s="26"/>
    </row>
    <row r="34" spans="1:7" ht="12.75">
      <c r="A34" s="15" t="s">
        <v>74</v>
      </c>
      <c r="B34" s="16">
        <v>2916208566</v>
      </c>
      <c r="C34" s="17">
        <v>0.024575</v>
      </c>
      <c r="D34" s="17">
        <v>0</v>
      </c>
      <c r="E34" s="17">
        <v>0</v>
      </c>
      <c r="F34" s="17">
        <v>0.024575</v>
      </c>
      <c r="G34" s="25">
        <v>716660.89</v>
      </c>
    </row>
    <row r="35" spans="1:7" ht="12.75">
      <c r="A35" s="15" t="s">
        <v>70</v>
      </c>
      <c r="B35" s="16">
        <v>921961174</v>
      </c>
      <c r="C35" s="17">
        <v>0.024575</v>
      </c>
      <c r="D35" s="17">
        <v>0</v>
      </c>
      <c r="E35" s="17">
        <v>0</v>
      </c>
      <c r="F35" s="17">
        <v>0.024575</v>
      </c>
      <c r="G35" s="25">
        <v>226572.34</v>
      </c>
    </row>
    <row r="36" spans="1:7" ht="12.75">
      <c r="A36" s="15" t="s">
        <v>75</v>
      </c>
      <c r="B36" s="16">
        <v>169790657</v>
      </c>
      <c r="C36" s="17">
        <v>0.024575</v>
      </c>
      <c r="D36" s="17">
        <v>0</v>
      </c>
      <c r="E36" s="17">
        <v>0</v>
      </c>
      <c r="F36" s="17">
        <v>0.024575</v>
      </c>
      <c r="G36" s="25">
        <v>41725.98</v>
      </c>
    </row>
    <row r="37" spans="1:7" ht="12.75">
      <c r="A37" s="15" t="s">
        <v>76</v>
      </c>
      <c r="B37" s="16">
        <v>2011289032</v>
      </c>
      <c r="C37" s="17">
        <v>0.024575</v>
      </c>
      <c r="D37" s="17">
        <v>0</v>
      </c>
      <c r="E37" s="17">
        <v>0</v>
      </c>
      <c r="F37" s="17">
        <v>0.024575</v>
      </c>
      <c r="G37" s="25">
        <v>494275.64</v>
      </c>
    </row>
    <row r="38" spans="1:7" ht="12.75">
      <c r="A38" s="41" t="s">
        <v>14</v>
      </c>
      <c r="B38" s="42">
        <f>SUM(B34:B37)</f>
        <v>6019249429</v>
      </c>
      <c r="C38" s="43"/>
      <c r="D38" s="43"/>
      <c r="E38" s="43"/>
      <c r="F38" s="43"/>
      <c r="G38" s="50">
        <f>SUM(G34:G37)</f>
        <v>1479234.85</v>
      </c>
    </row>
    <row r="39" spans="1:7" ht="13.5">
      <c r="A39" s="22" t="s">
        <v>15</v>
      </c>
      <c r="B39" s="19"/>
      <c r="C39" s="20"/>
      <c r="D39" s="20"/>
      <c r="E39" s="20"/>
      <c r="F39" s="20"/>
      <c r="G39" s="26"/>
    </row>
    <row r="40" spans="1:7" ht="12.75">
      <c r="A40" s="15" t="s">
        <v>77</v>
      </c>
      <c r="B40" s="16">
        <v>19063763</v>
      </c>
      <c r="C40" s="17">
        <v>0.024011</v>
      </c>
      <c r="D40" s="17">
        <v>0</v>
      </c>
      <c r="E40" s="17">
        <v>0</v>
      </c>
      <c r="F40" s="17">
        <v>0.024011</v>
      </c>
      <c r="G40" s="25">
        <v>4577.45</v>
      </c>
    </row>
    <row r="41" spans="1:7" ht="12.75">
      <c r="A41" s="15" t="s">
        <v>78</v>
      </c>
      <c r="B41" s="16">
        <v>1013896754</v>
      </c>
      <c r="C41" s="17">
        <v>0.024011</v>
      </c>
      <c r="D41" s="17">
        <v>0</v>
      </c>
      <c r="E41" s="17">
        <v>0</v>
      </c>
      <c r="F41" s="17">
        <v>0.024011</v>
      </c>
      <c r="G41" s="25">
        <v>243452.2</v>
      </c>
    </row>
    <row r="42" spans="1:7" ht="12.75">
      <c r="A42" s="15" t="s">
        <v>64</v>
      </c>
      <c r="B42" s="16">
        <v>865666402</v>
      </c>
      <c r="C42" s="17">
        <v>0.024011</v>
      </c>
      <c r="D42" s="17">
        <v>0</v>
      </c>
      <c r="E42" s="17">
        <v>0</v>
      </c>
      <c r="F42" s="17">
        <v>0.024011</v>
      </c>
      <c r="G42" s="25">
        <v>207855.24</v>
      </c>
    </row>
    <row r="43" spans="1:7" ht="12.75">
      <c r="A43" s="15" t="s">
        <v>79</v>
      </c>
      <c r="B43" s="16">
        <v>963595006</v>
      </c>
      <c r="C43" s="17">
        <v>0.024011</v>
      </c>
      <c r="D43" s="17">
        <v>0</v>
      </c>
      <c r="E43" s="17">
        <v>0</v>
      </c>
      <c r="F43" s="17">
        <v>0.024011</v>
      </c>
      <c r="G43" s="25">
        <v>231369.08</v>
      </c>
    </row>
    <row r="44" spans="1:7" ht="12.75">
      <c r="A44" s="15" t="s">
        <v>80</v>
      </c>
      <c r="B44" s="16">
        <v>2606994423</v>
      </c>
      <c r="C44" s="17">
        <v>0.024011</v>
      </c>
      <c r="D44" s="17">
        <v>0</v>
      </c>
      <c r="E44" s="17">
        <v>0</v>
      </c>
      <c r="F44" s="17">
        <v>0.024011</v>
      </c>
      <c r="G44" s="25">
        <v>625966.53</v>
      </c>
    </row>
    <row r="45" spans="1:7" ht="12.75">
      <c r="A45" s="15" t="s">
        <v>81</v>
      </c>
      <c r="B45" s="16">
        <v>12766430</v>
      </c>
      <c r="C45" s="17">
        <v>0.024011</v>
      </c>
      <c r="D45" s="17">
        <v>0</v>
      </c>
      <c r="E45" s="17">
        <v>0</v>
      </c>
      <c r="F45" s="17">
        <v>0.024011</v>
      </c>
      <c r="G45" s="25">
        <v>3065.38</v>
      </c>
    </row>
    <row r="46" spans="1:7" ht="12.75">
      <c r="A46" s="15" t="s">
        <v>65</v>
      </c>
      <c r="B46" s="16">
        <v>534850212</v>
      </c>
      <c r="C46" s="17">
        <v>0.024011</v>
      </c>
      <c r="D46" s="17">
        <v>0</v>
      </c>
      <c r="E46" s="17">
        <v>0</v>
      </c>
      <c r="F46" s="17">
        <v>0.024011</v>
      </c>
      <c r="G46" s="25">
        <v>128423.09</v>
      </c>
    </row>
    <row r="47" spans="1:7" ht="12.75">
      <c r="A47" s="15" t="s">
        <v>82</v>
      </c>
      <c r="B47" s="16">
        <v>1567488078</v>
      </c>
      <c r="C47" s="17">
        <v>0.024011</v>
      </c>
      <c r="D47" s="17">
        <v>0</v>
      </c>
      <c r="E47" s="17">
        <v>0</v>
      </c>
      <c r="F47" s="17">
        <v>0.024011</v>
      </c>
      <c r="G47" s="25">
        <v>376373.28</v>
      </c>
    </row>
    <row r="48" spans="1:7" ht="12.75">
      <c r="A48" s="15" t="s">
        <v>66</v>
      </c>
      <c r="B48" s="16">
        <v>281159917</v>
      </c>
      <c r="C48" s="17">
        <v>0.024011</v>
      </c>
      <c r="D48" s="17">
        <v>0</v>
      </c>
      <c r="E48" s="17">
        <v>0</v>
      </c>
      <c r="F48" s="17">
        <v>0.024011</v>
      </c>
      <c r="G48" s="25">
        <v>67509.27</v>
      </c>
    </row>
    <row r="49" spans="1:7" ht="12.75">
      <c r="A49" s="15" t="s">
        <v>83</v>
      </c>
      <c r="B49" s="16">
        <v>3681364113</v>
      </c>
      <c r="C49" s="17">
        <v>0.024011</v>
      </c>
      <c r="D49" s="17">
        <v>0</v>
      </c>
      <c r="E49" s="17">
        <v>0</v>
      </c>
      <c r="F49" s="17">
        <v>0.024011</v>
      </c>
      <c r="G49" s="25">
        <v>883930.31</v>
      </c>
    </row>
    <row r="50" spans="1:7" ht="12.75">
      <c r="A50" s="15" t="s">
        <v>84</v>
      </c>
      <c r="B50" s="16">
        <v>2058655649</v>
      </c>
      <c r="C50" s="17">
        <v>0.024011</v>
      </c>
      <c r="D50" s="17">
        <v>0</v>
      </c>
      <c r="E50" s="17">
        <v>0</v>
      </c>
      <c r="F50" s="17">
        <v>0.024011</v>
      </c>
      <c r="G50" s="25">
        <v>494302.87</v>
      </c>
    </row>
    <row r="51" spans="1:7" ht="12.75">
      <c r="A51" s="15" t="s">
        <v>62</v>
      </c>
      <c r="B51" s="16">
        <v>664708735</v>
      </c>
      <c r="C51" s="17">
        <v>0.024011</v>
      </c>
      <c r="D51" s="17">
        <v>0</v>
      </c>
      <c r="E51" s="17">
        <v>0</v>
      </c>
      <c r="F51" s="17">
        <v>0.024011</v>
      </c>
      <c r="G51" s="25">
        <v>159603.43</v>
      </c>
    </row>
    <row r="52" spans="1:7" ht="12.75">
      <c r="A52" s="15" t="s">
        <v>85</v>
      </c>
      <c r="B52" s="16">
        <v>1576552594</v>
      </c>
      <c r="C52" s="17">
        <v>0.024011</v>
      </c>
      <c r="D52" s="17">
        <v>0</v>
      </c>
      <c r="E52" s="17">
        <v>0</v>
      </c>
      <c r="F52" s="17">
        <v>0.024011</v>
      </c>
      <c r="G52" s="25">
        <v>378546.6</v>
      </c>
    </row>
    <row r="53" spans="1:7" ht="12.75">
      <c r="A53" s="15" t="s">
        <v>86</v>
      </c>
      <c r="B53" s="16">
        <v>534446412</v>
      </c>
      <c r="C53" s="17">
        <v>0.024011</v>
      </c>
      <c r="D53" s="17">
        <v>0</v>
      </c>
      <c r="E53" s="17">
        <v>0</v>
      </c>
      <c r="F53" s="17">
        <v>0.024011</v>
      </c>
      <c r="G53" s="25">
        <v>128326.22</v>
      </c>
    </row>
    <row r="54" spans="1:7" ht="12.75">
      <c r="A54" s="15" t="s">
        <v>87</v>
      </c>
      <c r="B54" s="16">
        <v>1904976012</v>
      </c>
      <c r="C54" s="17">
        <v>0.024011</v>
      </c>
      <c r="D54" s="17">
        <v>0</v>
      </c>
      <c r="E54" s="17">
        <v>0</v>
      </c>
      <c r="F54" s="17">
        <v>0.024011</v>
      </c>
      <c r="G54" s="25">
        <v>457404.12</v>
      </c>
    </row>
    <row r="55" spans="1:7" ht="12.75">
      <c r="A55" s="41" t="s">
        <v>16</v>
      </c>
      <c r="B55" s="42">
        <f>SUM(B40:B54)</f>
        <v>18286184500</v>
      </c>
      <c r="C55" s="43"/>
      <c r="D55" s="43"/>
      <c r="E55" s="43"/>
      <c r="F55" s="43"/>
      <c r="G55" s="50">
        <f>SUM(G40:G54)</f>
        <v>4390705.07</v>
      </c>
    </row>
    <row r="56" spans="1:7" ht="13.5">
      <c r="A56" s="22" t="s">
        <v>17</v>
      </c>
      <c r="B56" s="19"/>
      <c r="C56" s="20"/>
      <c r="D56" s="20"/>
      <c r="E56" s="20"/>
      <c r="F56" s="20"/>
      <c r="G56" s="26"/>
    </row>
    <row r="57" spans="1:7" ht="12.75">
      <c r="A57" s="15" t="s">
        <v>88</v>
      </c>
      <c r="B57" s="16">
        <v>2101287646</v>
      </c>
      <c r="C57" s="17">
        <v>0.031512</v>
      </c>
      <c r="D57" s="17">
        <v>0</v>
      </c>
      <c r="E57" s="17">
        <v>0</v>
      </c>
      <c r="F57" s="17">
        <v>0.031512</v>
      </c>
      <c r="G57" s="25">
        <v>662158.84</v>
      </c>
    </row>
    <row r="58" spans="1:7" ht="12.75">
      <c r="A58" s="15" t="s">
        <v>53</v>
      </c>
      <c r="B58" s="16">
        <v>933758540</v>
      </c>
      <c r="C58" s="17">
        <v>0.031512</v>
      </c>
      <c r="D58" s="17">
        <v>0</v>
      </c>
      <c r="E58" s="17">
        <v>0</v>
      </c>
      <c r="F58" s="17">
        <v>0.031512</v>
      </c>
      <c r="G58" s="25">
        <v>294246.37</v>
      </c>
    </row>
    <row r="59" spans="1:7" ht="12.75">
      <c r="A59" s="15" t="s">
        <v>89</v>
      </c>
      <c r="B59" s="16">
        <v>14685127</v>
      </c>
      <c r="C59" s="17">
        <v>0.031512</v>
      </c>
      <c r="D59" s="17">
        <v>0</v>
      </c>
      <c r="E59" s="17">
        <v>0</v>
      </c>
      <c r="F59" s="17">
        <v>0.031512</v>
      </c>
      <c r="G59" s="25">
        <v>4627.49</v>
      </c>
    </row>
    <row r="60" spans="1:7" ht="12.75">
      <c r="A60" s="15" t="s">
        <v>54</v>
      </c>
      <c r="B60" s="16">
        <v>3243778641</v>
      </c>
      <c r="C60" s="17">
        <v>0.031512</v>
      </c>
      <c r="D60" s="17">
        <v>0</v>
      </c>
      <c r="E60" s="17">
        <v>0</v>
      </c>
      <c r="F60" s="17">
        <v>0.031512</v>
      </c>
      <c r="G60" s="25">
        <v>1022179.5</v>
      </c>
    </row>
    <row r="61" spans="1:7" ht="12.75">
      <c r="A61" s="15" t="s">
        <v>90</v>
      </c>
      <c r="B61" s="16">
        <v>456343664</v>
      </c>
      <c r="C61" s="17">
        <v>0.031512</v>
      </c>
      <c r="D61" s="17">
        <v>0</v>
      </c>
      <c r="E61" s="17">
        <v>0</v>
      </c>
      <c r="F61" s="17">
        <v>0.031512</v>
      </c>
      <c r="G61" s="25">
        <v>143804.82</v>
      </c>
    </row>
    <row r="62" spans="1:7" ht="12.75">
      <c r="A62" s="15" t="s">
        <v>91</v>
      </c>
      <c r="B62" s="16">
        <v>963104162</v>
      </c>
      <c r="C62" s="17">
        <v>0.031512</v>
      </c>
      <c r="D62" s="17">
        <v>0</v>
      </c>
      <c r="E62" s="17">
        <v>0</v>
      </c>
      <c r="F62" s="17">
        <v>0.031512</v>
      </c>
      <c r="G62" s="25">
        <v>303494.2</v>
      </c>
    </row>
    <row r="63" spans="1:7" ht="12.75">
      <c r="A63" s="15" t="s">
        <v>57</v>
      </c>
      <c r="B63" s="16">
        <v>6435422</v>
      </c>
      <c r="C63" s="17">
        <v>0.031512</v>
      </c>
      <c r="D63" s="17">
        <v>0</v>
      </c>
      <c r="E63" s="17">
        <v>0</v>
      </c>
      <c r="F63" s="17">
        <v>0.031512</v>
      </c>
      <c r="G63" s="25">
        <v>2027.96</v>
      </c>
    </row>
    <row r="64" spans="1:7" ht="12.75">
      <c r="A64" s="15" t="s">
        <v>59</v>
      </c>
      <c r="B64" s="16">
        <v>1175381682</v>
      </c>
      <c r="C64" s="17">
        <v>0.031512</v>
      </c>
      <c r="D64" s="17">
        <v>0</v>
      </c>
      <c r="E64" s="17">
        <v>0</v>
      </c>
      <c r="F64" s="17">
        <v>0.031512</v>
      </c>
      <c r="G64" s="25">
        <v>370386.26</v>
      </c>
    </row>
    <row r="65" spans="1:7" ht="12.75">
      <c r="A65" s="15" t="s">
        <v>92</v>
      </c>
      <c r="B65" s="16">
        <v>338498045</v>
      </c>
      <c r="C65" s="17">
        <v>0.0315</v>
      </c>
      <c r="D65" s="17">
        <v>0</v>
      </c>
      <c r="E65" s="17">
        <v>0</v>
      </c>
      <c r="F65" s="17">
        <v>0.0315</v>
      </c>
      <c r="G65" s="25">
        <v>106627.57</v>
      </c>
    </row>
    <row r="66" spans="1:7" ht="12.75">
      <c r="A66" s="15" t="s">
        <v>60</v>
      </c>
      <c r="B66" s="16">
        <v>88668292</v>
      </c>
      <c r="C66" s="17">
        <v>0.031512</v>
      </c>
      <c r="D66" s="17">
        <v>0</v>
      </c>
      <c r="E66" s="17">
        <v>0</v>
      </c>
      <c r="F66" s="17">
        <v>0.031512</v>
      </c>
      <c r="G66" s="25">
        <v>27941.3</v>
      </c>
    </row>
    <row r="67" spans="1:7" ht="12.75">
      <c r="A67" s="15" t="s">
        <v>61</v>
      </c>
      <c r="B67" s="16">
        <v>1045748808</v>
      </c>
      <c r="C67" s="17">
        <v>0.031512</v>
      </c>
      <c r="D67" s="17">
        <v>0</v>
      </c>
      <c r="E67" s="17">
        <v>0</v>
      </c>
      <c r="F67" s="17">
        <v>0.031512</v>
      </c>
      <c r="G67" s="25">
        <v>329536.96</v>
      </c>
    </row>
    <row r="68" spans="1:7" ht="12.75">
      <c r="A68" s="15" t="s">
        <v>62</v>
      </c>
      <c r="B68" s="16">
        <v>3245912315</v>
      </c>
      <c r="C68" s="17">
        <v>0.031512</v>
      </c>
      <c r="D68" s="17">
        <v>0</v>
      </c>
      <c r="E68" s="17">
        <v>0</v>
      </c>
      <c r="F68" s="17">
        <v>0.031512</v>
      </c>
      <c r="G68" s="25">
        <v>1022854.3</v>
      </c>
    </row>
    <row r="69" spans="1:7" ht="12.75">
      <c r="A69" s="15" t="s">
        <v>93</v>
      </c>
      <c r="B69" s="16">
        <v>97979370</v>
      </c>
      <c r="C69" s="17">
        <v>0.031512</v>
      </c>
      <c r="D69" s="17">
        <v>0</v>
      </c>
      <c r="E69" s="17">
        <v>0</v>
      </c>
      <c r="F69" s="17">
        <v>0.031512</v>
      </c>
      <c r="G69" s="25">
        <v>30875.39</v>
      </c>
    </row>
    <row r="70" spans="1:7" ht="12.75">
      <c r="A70" s="15" t="s">
        <v>94</v>
      </c>
      <c r="B70" s="16">
        <v>964634045</v>
      </c>
      <c r="C70" s="17">
        <v>0.031512</v>
      </c>
      <c r="D70" s="17">
        <v>0</v>
      </c>
      <c r="E70" s="17">
        <v>0</v>
      </c>
      <c r="F70" s="17">
        <v>0.031512</v>
      </c>
      <c r="G70" s="25">
        <v>303975.88</v>
      </c>
    </row>
    <row r="71" spans="1:7" ht="12.75">
      <c r="A71" s="15" t="s">
        <v>95</v>
      </c>
      <c r="B71" s="16">
        <v>1041658275</v>
      </c>
      <c r="C71" s="17">
        <v>0.031512</v>
      </c>
      <c r="D71" s="17">
        <v>0</v>
      </c>
      <c r="E71" s="17">
        <v>0</v>
      </c>
      <c r="F71" s="17">
        <v>0.031512</v>
      </c>
      <c r="G71" s="25">
        <v>328247.11</v>
      </c>
    </row>
    <row r="72" spans="1:7" ht="12.75">
      <c r="A72" s="15" t="s">
        <v>96</v>
      </c>
      <c r="B72" s="16">
        <v>448678598</v>
      </c>
      <c r="C72" s="17">
        <v>0.031512</v>
      </c>
      <c r="D72" s="17">
        <v>0</v>
      </c>
      <c r="E72" s="17">
        <v>0</v>
      </c>
      <c r="F72" s="17">
        <v>0.031512</v>
      </c>
      <c r="G72" s="25">
        <v>141387.97</v>
      </c>
    </row>
    <row r="73" spans="1:7" ht="12.75">
      <c r="A73" s="38" t="s">
        <v>18</v>
      </c>
      <c r="B73" s="39">
        <f>SUM(B57:B72)</f>
        <v>16166552632</v>
      </c>
      <c r="C73" s="40"/>
      <c r="D73" s="40"/>
      <c r="E73" s="40"/>
      <c r="F73" s="40"/>
      <c r="G73" s="49">
        <f>SUM(G57:G72)</f>
        <v>5094371.92</v>
      </c>
    </row>
    <row r="74" spans="1:7" ht="12.75">
      <c r="A74" s="2"/>
      <c r="B74" s="3"/>
      <c r="C74" s="31"/>
      <c r="D74" s="31"/>
      <c r="E74" s="31"/>
      <c r="F74" s="4"/>
      <c r="G74" s="2"/>
    </row>
    <row r="75" spans="3:5" ht="12.75">
      <c r="C75" s="32"/>
      <c r="D75" s="32"/>
      <c r="E75" s="32"/>
    </row>
    <row r="76" spans="3:5" ht="12.75">
      <c r="C76" s="32"/>
      <c r="D76" s="32"/>
      <c r="E76" s="32"/>
    </row>
    <row r="77" spans="2:7" ht="12.75">
      <c r="B77" s="68"/>
      <c r="G77" s="51"/>
    </row>
    <row r="80" ht="12.75">
      <c r="G80" s="51"/>
    </row>
    <row r="81" spans="1:7" ht="12.75">
      <c r="A81" s="72" t="s">
        <v>202</v>
      </c>
      <c r="B81" s="69">
        <f>+B18+B23+B32+B38+B55+B73</f>
        <v>70924656249</v>
      </c>
      <c r="G81" s="69">
        <f>+G18+G23+G32+G38+G55+G73</f>
        <v>19658731.619999997</v>
      </c>
    </row>
    <row r="82" ht="12.75">
      <c r="G82" s="51"/>
    </row>
  </sheetData>
  <sheetProtection/>
  <mergeCells count="2">
    <mergeCell ref="A1:G1"/>
    <mergeCell ref="A2:G2"/>
  </mergeCells>
  <printOptions horizontalCentered="1"/>
  <pageMargins left="0.25" right="0.25" top="0.25" bottom="0.75" header="0" footer="0.25"/>
  <pageSetup fitToHeight="1" fitToWidth="1" orientation="portrait" scale="78" r:id="rId1"/>
  <headerFooter alignWithMargins="0">
    <oddFooter>&amp;C&amp;"Times New Roman,Regular"Nebraska Department of Revenue, Property Assessment Division 2016 Annual Report&amp;R&amp;"Times New Roman,Regular"Table 16, Page 90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43">
      <selection activeCell="A61" sqref="A61:G65"/>
    </sheetView>
  </sheetViews>
  <sheetFormatPr defaultColWidth="10.28125" defaultRowHeight="12.75"/>
  <cols>
    <col min="1" max="1" width="33.00390625" style="0" customWidth="1"/>
    <col min="2" max="2" width="15.7109375" style="0" customWidth="1"/>
    <col min="3" max="5" width="10.7109375" style="32" customWidth="1"/>
    <col min="6" max="6" width="10.7109375" style="1" customWidth="1"/>
    <col min="7" max="7" width="15.7109375" style="0" customWidth="1"/>
  </cols>
  <sheetData>
    <row r="1" spans="1:7" ht="16.5" customHeight="1">
      <c r="A1" s="77" t="str">
        <f>'table 16 pg1 '!$A$1</f>
        <v>Table 16 Natural Resource Districts (NRD) 2016</v>
      </c>
      <c r="B1" s="78"/>
      <c r="C1" s="78"/>
      <c r="D1" s="78"/>
      <c r="E1" s="78"/>
      <c r="F1" s="78"/>
      <c r="G1" s="78"/>
    </row>
    <row r="2" spans="1:7" ht="16.5" customHeight="1">
      <c r="A2" s="77" t="s">
        <v>6</v>
      </c>
      <c r="B2" s="78"/>
      <c r="C2" s="78"/>
      <c r="D2" s="78"/>
      <c r="E2" s="78"/>
      <c r="F2" s="78"/>
      <c r="G2" s="78"/>
    </row>
    <row r="3" spans="1:8" ht="6.75" customHeight="1">
      <c r="A3" s="6"/>
      <c r="B3" s="6"/>
      <c r="C3" s="33"/>
      <c r="D3" s="33"/>
      <c r="E3" s="33"/>
      <c r="F3" s="7"/>
      <c r="G3" s="6"/>
      <c r="H3" s="5"/>
    </row>
    <row r="4" spans="1:8" ht="12.75">
      <c r="A4" s="8"/>
      <c r="B4" s="8"/>
      <c r="C4" s="34" t="s">
        <v>146</v>
      </c>
      <c r="D4" s="34" t="s">
        <v>148</v>
      </c>
      <c r="E4" s="34" t="s">
        <v>150</v>
      </c>
      <c r="F4" s="9" t="s">
        <v>1</v>
      </c>
      <c r="G4" s="8" t="s">
        <v>4</v>
      </c>
      <c r="H4" s="5"/>
    </row>
    <row r="5" spans="1:8" ht="12.75">
      <c r="A5" s="10" t="s">
        <v>5</v>
      </c>
      <c r="B5" s="10" t="s">
        <v>0</v>
      </c>
      <c r="C5" s="35" t="s">
        <v>147</v>
      </c>
      <c r="D5" s="35" t="s">
        <v>149</v>
      </c>
      <c r="E5" s="35" t="s">
        <v>149</v>
      </c>
      <c r="F5" s="11" t="s">
        <v>2</v>
      </c>
      <c r="G5" s="10" t="s">
        <v>3</v>
      </c>
      <c r="H5" s="5"/>
    </row>
    <row r="6" spans="1:8" ht="13.5">
      <c r="A6" s="22" t="s">
        <v>19</v>
      </c>
      <c r="B6" s="19"/>
      <c r="C6" s="20"/>
      <c r="D6" s="20"/>
      <c r="E6" s="20"/>
      <c r="F6" s="20"/>
      <c r="G6" s="26"/>
      <c r="H6" s="5"/>
    </row>
    <row r="7" spans="1:8" ht="12.75">
      <c r="A7" s="15" t="s">
        <v>97</v>
      </c>
      <c r="B7" s="16">
        <v>579855066</v>
      </c>
      <c r="C7" s="17">
        <v>0.017118</v>
      </c>
      <c r="D7" s="17">
        <v>0</v>
      </c>
      <c r="E7" s="17">
        <v>0</v>
      </c>
      <c r="F7" s="17">
        <v>0.017118</v>
      </c>
      <c r="G7" s="48">
        <v>99259.75</v>
      </c>
      <c r="H7" s="5"/>
    </row>
    <row r="8" spans="1:8" ht="12.75">
      <c r="A8" s="15" t="s">
        <v>98</v>
      </c>
      <c r="B8" s="16">
        <v>1480921424</v>
      </c>
      <c r="C8" s="17">
        <v>0.017118</v>
      </c>
      <c r="D8" s="17">
        <v>0</v>
      </c>
      <c r="E8" s="17">
        <v>0</v>
      </c>
      <c r="F8" s="17">
        <v>0.017118</v>
      </c>
      <c r="G8" s="25">
        <v>253510.34</v>
      </c>
      <c r="H8" s="5"/>
    </row>
    <row r="9" spans="1:8" ht="12.75">
      <c r="A9" s="15" t="s">
        <v>99</v>
      </c>
      <c r="B9" s="16">
        <v>305180381</v>
      </c>
      <c r="C9" s="17">
        <v>0.017118</v>
      </c>
      <c r="D9" s="17">
        <v>0</v>
      </c>
      <c r="E9" s="17">
        <v>0</v>
      </c>
      <c r="F9" s="17">
        <v>0.017118</v>
      </c>
      <c r="G9" s="25">
        <v>52240.46</v>
      </c>
      <c r="H9" s="5"/>
    </row>
    <row r="10" spans="1:8" ht="12.75">
      <c r="A10" s="15" t="s">
        <v>66</v>
      </c>
      <c r="B10" s="16">
        <v>565204842</v>
      </c>
      <c r="C10" s="17">
        <v>0.017118</v>
      </c>
      <c r="D10" s="17">
        <v>0</v>
      </c>
      <c r="E10" s="17">
        <v>0</v>
      </c>
      <c r="F10" s="17">
        <v>0.017118</v>
      </c>
      <c r="G10" s="25">
        <v>96751.44</v>
      </c>
      <c r="H10" s="5"/>
    </row>
    <row r="11" spans="1:8" ht="12.75">
      <c r="A11" s="15" t="s">
        <v>93</v>
      </c>
      <c r="B11" s="16">
        <v>96404219</v>
      </c>
      <c r="C11" s="17">
        <v>0.017118</v>
      </c>
      <c r="D11" s="17">
        <v>0</v>
      </c>
      <c r="E11" s="17">
        <v>0</v>
      </c>
      <c r="F11" s="17">
        <v>0.017118</v>
      </c>
      <c r="G11" s="25">
        <v>16502.41</v>
      </c>
      <c r="H11" s="5"/>
    </row>
    <row r="12" spans="1:8" ht="12.75">
      <c r="A12" s="41" t="s">
        <v>20</v>
      </c>
      <c r="B12" s="42">
        <f>SUM(B7:B11)</f>
        <v>3027565932</v>
      </c>
      <c r="C12" s="43"/>
      <c r="D12" s="43"/>
      <c r="E12" s="43"/>
      <c r="F12" s="43"/>
      <c r="G12" s="50">
        <f>SUM(G7:G11)</f>
        <v>518264.39999999997</v>
      </c>
      <c r="H12" s="5"/>
    </row>
    <row r="13" spans="1:8" ht="13.5">
      <c r="A13" s="22" t="s">
        <v>21</v>
      </c>
      <c r="B13" s="19"/>
      <c r="C13" s="20"/>
      <c r="D13" s="20"/>
      <c r="E13" s="20"/>
      <c r="F13" s="20"/>
      <c r="G13" s="26"/>
      <c r="H13" s="5"/>
    </row>
    <row r="14" spans="1:8" ht="12.75">
      <c r="A14" s="15" t="s">
        <v>88</v>
      </c>
      <c r="B14" s="16">
        <v>306915260</v>
      </c>
      <c r="C14" s="17">
        <v>0.038278</v>
      </c>
      <c r="D14" s="17">
        <v>0</v>
      </c>
      <c r="E14" s="17">
        <v>0</v>
      </c>
      <c r="F14" s="17">
        <v>0.038278</v>
      </c>
      <c r="G14" s="25">
        <v>117481.22</v>
      </c>
      <c r="H14" s="5"/>
    </row>
    <row r="15" spans="1:8" ht="12.75">
      <c r="A15" s="15" t="s">
        <v>89</v>
      </c>
      <c r="B15" s="16">
        <v>1104398907</v>
      </c>
      <c r="C15" s="17">
        <v>0.038279</v>
      </c>
      <c r="D15" s="17">
        <v>0</v>
      </c>
      <c r="E15" s="17">
        <v>0</v>
      </c>
      <c r="F15" s="17">
        <v>0.038279</v>
      </c>
      <c r="G15" s="25">
        <v>422753.95</v>
      </c>
      <c r="H15" s="5"/>
    </row>
    <row r="16" spans="1:8" ht="12.75">
      <c r="A16" s="15" t="s">
        <v>79</v>
      </c>
      <c r="B16" s="16">
        <v>881476585</v>
      </c>
      <c r="C16" s="17">
        <v>0.038279</v>
      </c>
      <c r="D16" s="17">
        <v>0</v>
      </c>
      <c r="E16" s="17">
        <v>0</v>
      </c>
      <c r="F16" s="17">
        <v>0.038279</v>
      </c>
      <c r="G16" s="25">
        <v>337421.24</v>
      </c>
      <c r="H16" s="5"/>
    </row>
    <row r="17" spans="1:8" ht="12.75">
      <c r="A17" s="15" t="s">
        <v>82</v>
      </c>
      <c r="B17" s="16">
        <v>2367878434</v>
      </c>
      <c r="C17" s="17">
        <v>0.038278</v>
      </c>
      <c r="D17" s="17">
        <v>0</v>
      </c>
      <c r="E17" s="17">
        <v>0</v>
      </c>
      <c r="F17" s="17">
        <v>0.038278</v>
      </c>
      <c r="G17" s="25">
        <v>906383.63</v>
      </c>
      <c r="H17" s="5"/>
    </row>
    <row r="18" spans="1:8" ht="12.75">
      <c r="A18" s="15" t="s">
        <v>83</v>
      </c>
      <c r="B18" s="16">
        <v>148485729</v>
      </c>
      <c r="C18" s="17">
        <v>0.038279</v>
      </c>
      <c r="D18" s="17">
        <v>0</v>
      </c>
      <c r="E18" s="17">
        <v>0</v>
      </c>
      <c r="F18" s="17">
        <v>0.038279</v>
      </c>
      <c r="G18" s="25">
        <v>56838.96</v>
      </c>
      <c r="H18" s="5"/>
    </row>
    <row r="19" spans="1:8" ht="12.75">
      <c r="A19" s="15" t="s">
        <v>62</v>
      </c>
      <c r="B19" s="16">
        <v>1303139088</v>
      </c>
      <c r="C19" s="17">
        <v>0.038279</v>
      </c>
      <c r="D19" s="17">
        <v>0</v>
      </c>
      <c r="E19" s="17">
        <v>0</v>
      </c>
      <c r="F19" s="17">
        <v>0.038279</v>
      </c>
      <c r="G19" s="25">
        <v>498829.53</v>
      </c>
      <c r="H19" s="5"/>
    </row>
    <row r="20" spans="1:8" ht="12.75">
      <c r="A20" s="15" t="s">
        <v>100</v>
      </c>
      <c r="B20" s="16">
        <v>2979945240</v>
      </c>
      <c r="C20" s="17">
        <v>0.038279</v>
      </c>
      <c r="D20" s="17">
        <v>0</v>
      </c>
      <c r="E20" s="17">
        <v>0</v>
      </c>
      <c r="F20" s="17">
        <v>0.038279</v>
      </c>
      <c r="G20" s="25">
        <v>1140700.04</v>
      </c>
      <c r="H20" s="5"/>
    </row>
    <row r="21" spans="1:8" ht="12.75">
      <c r="A21" s="41" t="s">
        <v>22</v>
      </c>
      <c r="B21" s="42">
        <f>SUM(B14:B20)</f>
        <v>9092239243</v>
      </c>
      <c r="C21" s="43"/>
      <c r="D21" s="43"/>
      <c r="E21" s="43"/>
      <c r="F21" s="43"/>
      <c r="G21" s="50">
        <f>SUM(G14:G20)</f>
        <v>3480408.5700000003</v>
      </c>
      <c r="H21" s="5"/>
    </row>
    <row r="22" spans="1:8" ht="13.5">
      <c r="A22" s="22" t="s">
        <v>23</v>
      </c>
      <c r="B22" s="19"/>
      <c r="C22" s="20"/>
      <c r="D22" s="20"/>
      <c r="E22" s="20"/>
      <c r="F22" s="20"/>
      <c r="G22" s="26"/>
      <c r="H22" s="5"/>
    </row>
    <row r="23" spans="1:8" ht="12.75">
      <c r="A23" s="15" t="s">
        <v>89</v>
      </c>
      <c r="B23" s="16">
        <v>187295169</v>
      </c>
      <c r="C23" s="17">
        <v>0.033542</v>
      </c>
      <c r="D23" s="17">
        <v>0</v>
      </c>
      <c r="E23" s="17">
        <v>0</v>
      </c>
      <c r="F23" s="17">
        <v>0.033542</v>
      </c>
      <c r="G23" s="25">
        <v>62822.43</v>
      </c>
      <c r="H23" s="5"/>
    </row>
    <row r="24" spans="1:8" ht="12.75">
      <c r="A24" s="15" t="s">
        <v>101</v>
      </c>
      <c r="B24" s="16">
        <v>3334306254</v>
      </c>
      <c r="C24" s="17">
        <v>0.033542</v>
      </c>
      <c r="D24" s="17">
        <v>0</v>
      </c>
      <c r="E24" s="17">
        <v>0</v>
      </c>
      <c r="F24" s="17">
        <v>0.033542</v>
      </c>
      <c r="G24" s="25">
        <v>1118390.46</v>
      </c>
      <c r="H24" s="5"/>
    </row>
    <row r="25" spans="1:8" ht="12.75">
      <c r="A25" s="15" t="s">
        <v>102</v>
      </c>
      <c r="B25" s="16">
        <v>22880007120</v>
      </c>
      <c r="C25" s="17">
        <v>0.033542</v>
      </c>
      <c r="D25" s="17">
        <v>0</v>
      </c>
      <c r="E25" s="17">
        <v>0</v>
      </c>
      <c r="F25" s="17">
        <v>0.033542</v>
      </c>
      <c r="G25" s="25">
        <v>7674448.87</v>
      </c>
      <c r="H25" s="5"/>
    </row>
    <row r="26" spans="1:8" ht="12.75">
      <c r="A26" s="15" t="s">
        <v>103</v>
      </c>
      <c r="B26" s="16">
        <v>163947561</v>
      </c>
      <c r="C26" s="17">
        <v>0.033542</v>
      </c>
      <c r="D26" s="17">
        <v>0</v>
      </c>
      <c r="E26" s="17">
        <v>0</v>
      </c>
      <c r="F26" s="17">
        <v>0.033542</v>
      </c>
      <c r="G26" s="25">
        <v>54991.21</v>
      </c>
      <c r="H26" s="5"/>
    </row>
    <row r="27" spans="1:8" ht="12.75">
      <c r="A27" s="15" t="s">
        <v>100</v>
      </c>
      <c r="B27" s="16">
        <v>675188530</v>
      </c>
      <c r="C27" s="17">
        <v>0.033542</v>
      </c>
      <c r="D27" s="17">
        <v>0</v>
      </c>
      <c r="E27" s="17">
        <v>0</v>
      </c>
      <c r="F27" s="17">
        <v>0.033542</v>
      </c>
      <c r="G27" s="25">
        <v>226473.51</v>
      </c>
      <c r="H27" s="5"/>
    </row>
    <row r="28" spans="1:8" ht="12.75">
      <c r="A28" s="15" t="s">
        <v>104</v>
      </c>
      <c r="B28" s="16">
        <v>378236988</v>
      </c>
      <c r="C28" s="17">
        <v>0.033542</v>
      </c>
      <c r="D28" s="17">
        <v>0</v>
      </c>
      <c r="E28" s="17">
        <v>0</v>
      </c>
      <c r="F28" s="17">
        <v>0.033542</v>
      </c>
      <c r="G28" s="25">
        <v>126870.38</v>
      </c>
      <c r="H28" s="5"/>
    </row>
    <row r="29" spans="1:8" ht="12.75">
      <c r="A29" s="41" t="s">
        <v>52</v>
      </c>
      <c r="B29" s="42">
        <f>SUM(B23:B28)</f>
        <v>27618981622</v>
      </c>
      <c r="C29" s="43"/>
      <c r="D29" s="43"/>
      <c r="E29" s="43"/>
      <c r="F29" s="43"/>
      <c r="G29" s="50">
        <f>SUM(G23:G28)</f>
        <v>9263996.860000001</v>
      </c>
      <c r="H29" s="5"/>
    </row>
    <row r="30" spans="1:8" ht="13.5">
      <c r="A30" s="22" t="s">
        <v>24</v>
      </c>
      <c r="B30" s="19"/>
      <c r="C30" s="20"/>
      <c r="D30" s="20"/>
      <c r="E30" s="20"/>
      <c r="F30" s="20"/>
      <c r="G30" s="26"/>
      <c r="H30" s="5"/>
    </row>
    <row r="31" spans="1:8" ht="12.75">
      <c r="A31" s="15" t="s">
        <v>105</v>
      </c>
      <c r="B31" s="16">
        <v>1069865474</v>
      </c>
      <c r="C31" s="17">
        <v>0.023218</v>
      </c>
      <c r="D31" s="17">
        <v>0</v>
      </c>
      <c r="E31" s="17">
        <v>0</v>
      </c>
      <c r="F31" s="17">
        <v>0.023218</v>
      </c>
      <c r="G31" s="25">
        <v>248401.56</v>
      </c>
      <c r="H31" s="5"/>
    </row>
    <row r="32" spans="1:8" ht="12.75">
      <c r="A32" s="15" t="s">
        <v>106</v>
      </c>
      <c r="B32" s="16">
        <v>1093442549</v>
      </c>
      <c r="C32" s="17">
        <v>0.023218</v>
      </c>
      <c r="D32" s="17">
        <v>0</v>
      </c>
      <c r="E32" s="17">
        <v>0</v>
      </c>
      <c r="F32" s="17">
        <v>0.023218</v>
      </c>
      <c r="G32" s="25">
        <v>253875.81</v>
      </c>
      <c r="H32" s="5"/>
    </row>
    <row r="33" spans="1:8" ht="12.75">
      <c r="A33" s="15" t="s">
        <v>107</v>
      </c>
      <c r="B33" s="16">
        <v>1029860358</v>
      </c>
      <c r="C33" s="17">
        <v>0.023218</v>
      </c>
      <c r="D33" s="17">
        <v>0</v>
      </c>
      <c r="E33" s="17">
        <v>0</v>
      </c>
      <c r="F33" s="17">
        <v>0.023218</v>
      </c>
      <c r="G33" s="25">
        <v>239116.4</v>
      </c>
      <c r="H33" s="5"/>
    </row>
    <row r="34" spans="1:8" ht="12.75">
      <c r="A34" s="15" t="s">
        <v>71</v>
      </c>
      <c r="B34" s="16">
        <v>420760179</v>
      </c>
      <c r="C34" s="17">
        <v>0.023218</v>
      </c>
      <c r="D34" s="17">
        <v>0</v>
      </c>
      <c r="E34" s="17">
        <v>0</v>
      </c>
      <c r="F34" s="17">
        <v>0.023218</v>
      </c>
      <c r="G34" s="25">
        <v>97692.55</v>
      </c>
      <c r="H34" s="5"/>
    </row>
    <row r="35" spans="1:8" ht="12.75">
      <c r="A35" s="15" t="s">
        <v>73</v>
      </c>
      <c r="B35" s="16">
        <v>736694301</v>
      </c>
      <c r="C35" s="17">
        <v>0.023218</v>
      </c>
      <c r="D35" s="17">
        <v>0</v>
      </c>
      <c r="E35" s="17">
        <v>0</v>
      </c>
      <c r="F35" s="17">
        <v>0.023218</v>
      </c>
      <c r="G35" s="25">
        <v>171045.63</v>
      </c>
      <c r="H35" s="5"/>
    </row>
    <row r="36" spans="1:8" ht="12.75">
      <c r="A36" s="41" t="s">
        <v>25</v>
      </c>
      <c r="B36" s="42">
        <f>SUM(B31:B35)</f>
        <v>4350622861</v>
      </c>
      <c r="C36" s="43"/>
      <c r="D36" s="43"/>
      <c r="E36" s="43"/>
      <c r="F36" s="43"/>
      <c r="G36" s="50">
        <f>SUM(G31:G35)</f>
        <v>1010131.9500000001</v>
      </c>
      <c r="H36" s="5"/>
    </row>
    <row r="37" spans="1:8" ht="13.5">
      <c r="A37" s="22" t="s">
        <v>26</v>
      </c>
      <c r="B37" s="19"/>
      <c r="C37" s="20"/>
      <c r="D37" s="20"/>
      <c r="E37" s="20"/>
      <c r="F37" s="20"/>
      <c r="G37" s="26"/>
      <c r="H37" s="5"/>
    </row>
    <row r="38" spans="1:8" ht="12.75">
      <c r="A38" s="15" t="s">
        <v>108</v>
      </c>
      <c r="B38" s="16">
        <v>596363793</v>
      </c>
      <c r="C38" s="17">
        <v>0.038097</v>
      </c>
      <c r="D38" s="17">
        <v>0.001032</v>
      </c>
      <c r="E38" s="17">
        <v>0</v>
      </c>
      <c r="F38" s="17">
        <v>0.039129</v>
      </c>
      <c r="G38" s="25">
        <v>233350.63</v>
      </c>
      <c r="H38" s="5"/>
    </row>
    <row r="39" spans="1:8" ht="12.75">
      <c r="A39" s="15" t="s">
        <v>109</v>
      </c>
      <c r="B39" s="16">
        <v>1308975958</v>
      </c>
      <c r="C39" s="17">
        <v>0.038097</v>
      </c>
      <c r="D39" s="17">
        <v>0.001032</v>
      </c>
      <c r="E39" s="17">
        <v>0</v>
      </c>
      <c r="F39" s="17">
        <v>0.039129</v>
      </c>
      <c r="G39" s="25">
        <v>512187.88</v>
      </c>
      <c r="H39" s="5"/>
    </row>
    <row r="40" spans="1:8" ht="12.75">
      <c r="A40" s="15" t="s">
        <v>99</v>
      </c>
      <c r="B40" s="16">
        <v>156274367</v>
      </c>
      <c r="C40" s="17">
        <v>0.038097</v>
      </c>
      <c r="D40" s="17">
        <v>0.001032</v>
      </c>
      <c r="E40" s="17">
        <v>0</v>
      </c>
      <c r="F40" s="17">
        <v>0.039129</v>
      </c>
      <c r="G40" s="25">
        <v>61148.43</v>
      </c>
      <c r="H40" s="5"/>
    </row>
    <row r="41" spans="1:8" ht="12.75">
      <c r="A41" s="15" t="s">
        <v>93</v>
      </c>
      <c r="B41" s="16">
        <v>69882744</v>
      </c>
      <c r="C41" s="17">
        <v>0.038097</v>
      </c>
      <c r="D41" s="17">
        <v>0.001032</v>
      </c>
      <c r="E41" s="17">
        <v>0</v>
      </c>
      <c r="F41" s="17">
        <v>0.039129</v>
      </c>
      <c r="G41" s="25">
        <v>27344.45</v>
      </c>
      <c r="H41" s="5"/>
    </row>
    <row r="42" spans="1:8" ht="12.75">
      <c r="A42" s="41" t="s">
        <v>27</v>
      </c>
      <c r="B42" s="42">
        <f>SUM(B38:B41)</f>
        <v>2131496862</v>
      </c>
      <c r="C42" s="43"/>
      <c r="D42" s="43"/>
      <c r="E42" s="43"/>
      <c r="F42" s="43"/>
      <c r="G42" s="50">
        <f>SUM(G38:G41)</f>
        <v>834031.39</v>
      </c>
      <c r="H42" s="5"/>
    </row>
    <row r="43" spans="1:8" ht="13.5">
      <c r="A43" s="22" t="s">
        <v>28</v>
      </c>
      <c r="B43" s="19"/>
      <c r="C43" s="20"/>
      <c r="D43" s="20"/>
      <c r="E43" s="20"/>
      <c r="F43" s="20"/>
      <c r="G43" s="26"/>
      <c r="H43" s="5"/>
    </row>
    <row r="44" spans="1:8" ht="12.75">
      <c r="A44" s="15" t="s">
        <v>56</v>
      </c>
      <c r="B44" s="16">
        <v>888933701</v>
      </c>
      <c r="C44" s="17">
        <v>0.031244</v>
      </c>
      <c r="D44" s="17">
        <v>0</v>
      </c>
      <c r="E44" s="17">
        <v>0</v>
      </c>
      <c r="F44" s="17">
        <v>0.031244</v>
      </c>
      <c r="G44" s="25">
        <v>277737.63</v>
      </c>
      <c r="H44" s="5"/>
    </row>
    <row r="45" spans="1:8" ht="12.75">
      <c r="A45" s="15" t="s">
        <v>110</v>
      </c>
      <c r="B45" s="16">
        <v>569291305</v>
      </c>
      <c r="C45" s="17">
        <v>0.031244</v>
      </c>
      <c r="D45" s="17">
        <v>0</v>
      </c>
      <c r="E45" s="17">
        <v>0</v>
      </c>
      <c r="F45" s="17">
        <v>0.031244</v>
      </c>
      <c r="G45" s="25">
        <v>177869.86</v>
      </c>
      <c r="H45" s="5"/>
    </row>
    <row r="46" spans="1:8" ht="12.75">
      <c r="A46" s="15" t="s">
        <v>111</v>
      </c>
      <c r="B46" s="16">
        <v>773529503</v>
      </c>
      <c r="C46" s="17">
        <v>0.031244</v>
      </c>
      <c r="D46" s="17">
        <v>0</v>
      </c>
      <c r="E46" s="17">
        <v>0</v>
      </c>
      <c r="F46" s="17">
        <v>0.031244</v>
      </c>
      <c r="G46" s="25">
        <v>241682.25</v>
      </c>
      <c r="H46" s="5"/>
    </row>
    <row r="47" spans="1:8" ht="12.75">
      <c r="A47" s="15" t="s">
        <v>112</v>
      </c>
      <c r="B47" s="16">
        <v>686678569</v>
      </c>
      <c r="C47" s="17">
        <v>0.031244</v>
      </c>
      <c r="D47" s="17">
        <v>0</v>
      </c>
      <c r="E47" s="17">
        <v>0</v>
      </c>
      <c r="F47" s="17">
        <v>0.031244</v>
      </c>
      <c r="G47" s="25">
        <v>214547.39</v>
      </c>
      <c r="H47" s="5"/>
    </row>
    <row r="48" spans="1:8" ht="12.75">
      <c r="A48" s="15" t="s">
        <v>113</v>
      </c>
      <c r="B48" s="16">
        <v>1259640865</v>
      </c>
      <c r="C48" s="17">
        <v>0.031244</v>
      </c>
      <c r="D48" s="17">
        <v>0</v>
      </c>
      <c r="E48" s="17">
        <v>0</v>
      </c>
      <c r="F48" s="17">
        <v>0.031244</v>
      </c>
      <c r="G48" s="25">
        <v>393560.12</v>
      </c>
      <c r="H48" s="5"/>
    </row>
    <row r="49" spans="1:8" ht="12.75">
      <c r="A49" s="41" t="s">
        <v>29</v>
      </c>
      <c r="B49" s="42">
        <f>SUM(B44:B48)</f>
        <v>4178073943</v>
      </c>
      <c r="C49" s="43"/>
      <c r="D49" s="43"/>
      <c r="E49" s="43"/>
      <c r="F49" s="43"/>
      <c r="G49" s="50">
        <f>SUM(G44:G48)</f>
        <v>1305397.25</v>
      </c>
      <c r="H49" s="5"/>
    </row>
    <row r="50" spans="1:8" ht="13.5">
      <c r="A50" s="22" t="s">
        <v>30</v>
      </c>
      <c r="B50" s="19"/>
      <c r="C50" s="20"/>
      <c r="D50" s="20"/>
      <c r="E50" s="20"/>
      <c r="F50" s="20"/>
      <c r="G50" s="26"/>
      <c r="H50" s="5"/>
    </row>
    <row r="51" spans="1:8" ht="12.75">
      <c r="A51" s="15" t="s">
        <v>101</v>
      </c>
      <c r="B51" s="16">
        <v>126273858</v>
      </c>
      <c r="C51" s="17">
        <v>0.030631</v>
      </c>
      <c r="D51" s="17">
        <v>0</v>
      </c>
      <c r="E51" s="17">
        <v>0</v>
      </c>
      <c r="F51" s="17">
        <v>0.030631</v>
      </c>
      <c r="G51" s="25">
        <v>38678.98</v>
      </c>
      <c r="H51" s="5"/>
    </row>
    <row r="52" spans="1:8" ht="12.75">
      <c r="A52" s="15" t="s">
        <v>74</v>
      </c>
      <c r="B52" s="16">
        <v>312062771</v>
      </c>
      <c r="C52" s="17">
        <v>0.030631</v>
      </c>
      <c r="D52" s="17">
        <v>0</v>
      </c>
      <c r="E52" s="17">
        <v>0</v>
      </c>
      <c r="F52" s="17">
        <v>0.030631</v>
      </c>
      <c r="G52" s="25">
        <v>95587.69</v>
      </c>
      <c r="H52" s="5"/>
    </row>
    <row r="53" spans="1:8" ht="12.75">
      <c r="A53" s="15" t="s">
        <v>115</v>
      </c>
      <c r="B53" s="16">
        <v>890563105</v>
      </c>
      <c r="C53" s="17">
        <v>0.030631</v>
      </c>
      <c r="D53" s="17">
        <v>0</v>
      </c>
      <c r="E53" s="17">
        <v>0</v>
      </c>
      <c r="F53" s="17">
        <v>0.030631</v>
      </c>
      <c r="G53" s="25">
        <v>272796.06</v>
      </c>
      <c r="H53" s="5"/>
    </row>
    <row r="54" spans="1:8" ht="12.75">
      <c r="A54" s="15" t="s">
        <v>102</v>
      </c>
      <c r="B54" s="16">
        <v>538250465</v>
      </c>
      <c r="C54" s="17">
        <v>0.030631</v>
      </c>
      <c r="D54" s="17">
        <v>0</v>
      </c>
      <c r="E54" s="17">
        <v>0</v>
      </c>
      <c r="F54" s="17">
        <v>0.030631</v>
      </c>
      <c r="G54" s="25">
        <v>164872.32</v>
      </c>
      <c r="H54" s="5"/>
    </row>
    <row r="55" spans="1:8" ht="12.75">
      <c r="A55" s="15" t="s">
        <v>114</v>
      </c>
      <c r="B55" s="16">
        <v>1149127534</v>
      </c>
      <c r="C55" s="17">
        <v>0.030631</v>
      </c>
      <c r="D55" s="17">
        <v>0</v>
      </c>
      <c r="E55" s="17">
        <v>0</v>
      </c>
      <c r="F55" s="17">
        <v>0.030631</v>
      </c>
      <c r="G55" s="25">
        <v>351999.9</v>
      </c>
      <c r="H55" s="5"/>
    </row>
    <row r="56" spans="1:8" ht="12.75">
      <c r="A56" s="15" t="s">
        <v>103</v>
      </c>
      <c r="B56" s="16">
        <v>2164527260</v>
      </c>
      <c r="C56" s="17">
        <v>0.030631</v>
      </c>
      <c r="D56" s="17">
        <v>0</v>
      </c>
      <c r="E56" s="17">
        <v>0</v>
      </c>
      <c r="F56" s="17">
        <v>0.030631</v>
      </c>
      <c r="G56" s="25">
        <v>663014.72</v>
      </c>
      <c r="H56" s="5"/>
    </row>
    <row r="57" spans="1:8" ht="12.75">
      <c r="A57" s="15" t="s">
        <v>75</v>
      </c>
      <c r="B57" s="16">
        <v>560309461</v>
      </c>
      <c r="C57" s="17">
        <v>0.030631</v>
      </c>
      <c r="D57" s="17">
        <v>0</v>
      </c>
      <c r="E57" s="17">
        <v>0</v>
      </c>
      <c r="F57" s="17">
        <v>0.030631</v>
      </c>
      <c r="G57" s="25">
        <v>171628.83</v>
      </c>
      <c r="H57" s="5"/>
    </row>
    <row r="58" spans="1:8" ht="12.75">
      <c r="A58" s="15" t="s">
        <v>116</v>
      </c>
      <c r="B58" s="16">
        <v>1477745200</v>
      </c>
      <c r="C58" s="17">
        <v>0.030631</v>
      </c>
      <c r="D58" s="17">
        <v>0</v>
      </c>
      <c r="E58" s="17">
        <v>0</v>
      </c>
      <c r="F58" s="17">
        <v>0.030631</v>
      </c>
      <c r="G58" s="25">
        <v>452647.36</v>
      </c>
      <c r="H58" s="5"/>
    </row>
    <row r="59" spans="1:8" ht="12.75">
      <c r="A59" s="41" t="s">
        <v>31</v>
      </c>
      <c r="B59" s="42">
        <f>SUM(B51:B58)</f>
        <v>7218859654</v>
      </c>
      <c r="C59" s="43"/>
      <c r="D59" s="43"/>
      <c r="E59" s="43"/>
      <c r="F59" s="43"/>
      <c r="G59" s="50">
        <f>SUM(G51:G58)</f>
        <v>2211225.86</v>
      </c>
      <c r="H59" s="5"/>
    </row>
    <row r="60" spans="1:8" ht="13.5">
      <c r="A60" s="22" t="s">
        <v>32</v>
      </c>
      <c r="B60" s="19"/>
      <c r="C60" s="20"/>
      <c r="D60" s="20"/>
      <c r="E60" s="20"/>
      <c r="F60" s="20"/>
      <c r="G60" s="26"/>
      <c r="H60" s="5"/>
    </row>
    <row r="61" spans="1:8" ht="12.75">
      <c r="A61" s="15" t="s">
        <v>117</v>
      </c>
      <c r="B61" s="16">
        <v>278971953</v>
      </c>
      <c r="C61" s="17">
        <v>0.06354</v>
      </c>
      <c r="D61" s="17">
        <v>0</v>
      </c>
      <c r="E61" s="17">
        <v>0</v>
      </c>
      <c r="F61" s="17">
        <v>0.06354</v>
      </c>
      <c r="G61" s="25">
        <v>177259.35</v>
      </c>
      <c r="H61" s="5"/>
    </row>
    <row r="62" spans="1:8" ht="12.75">
      <c r="A62" s="15" t="s">
        <v>118</v>
      </c>
      <c r="B62" s="16">
        <v>708191159</v>
      </c>
      <c r="C62" s="17">
        <v>0.063545</v>
      </c>
      <c r="D62" s="17">
        <v>0</v>
      </c>
      <c r="E62" s="17">
        <v>0</v>
      </c>
      <c r="F62" s="17">
        <v>0.063545</v>
      </c>
      <c r="G62" s="25">
        <v>450021.49</v>
      </c>
      <c r="H62" s="5"/>
    </row>
    <row r="63" spans="1:8" ht="12.75">
      <c r="A63" s="15" t="s">
        <v>119</v>
      </c>
      <c r="B63" s="16">
        <v>1068389568</v>
      </c>
      <c r="C63" s="17">
        <v>0.063545</v>
      </c>
      <c r="D63" s="17">
        <v>0</v>
      </c>
      <c r="E63" s="17">
        <v>0</v>
      </c>
      <c r="F63" s="17">
        <v>0.063545</v>
      </c>
      <c r="G63" s="25">
        <v>678909.92</v>
      </c>
      <c r="H63" s="5"/>
    </row>
    <row r="64" spans="1:8" ht="12.75">
      <c r="A64" s="15" t="s">
        <v>120</v>
      </c>
      <c r="B64" s="16">
        <v>2779890512</v>
      </c>
      <c r="C64" s="17">
        <v>0.06354</v>
      </c>
      <c r="D64" s="17">
        <v>0</v>
      </c>
      <c r="E64" s="17">
        <v>0</v>
      </c>
      <c r="F64" s="17">
        <v>0.06354</v>
      </c>
      <c r="G64" s="25">
        <v>1766346.17</v>
      </c>
      <c r="H64" s="5"/>
    </row>
    <row r="65" spans="1:8" ht="12.75">
      <c r="A65" s="15" t="s">
        <v>121</v>
      </c>
      <c r="B65" s="16">
        <v>235538152</v>
      </c>
      <c r="C65" s="17">
        <v>0.06354</v>
      </c>
      <c r="D65" s="17">
        <v>0</v>
      </c>
      <c r="E65" s="17">
        <v>0</v>
      </c>
      <c r="F65" s="17">
        <v>0.06354</v>
      </c>
      <c r="G65" s="25">
        <v>149661.67</v>
      </c>
      <c r="H65" s="5"/>
    </row>
    <row r="66" spans="1:8" ht="12.75">
      <c r="A66" s="38" t="s">
        <v>33</v>
      </c>
      <c r="B66" s="39">
        <f>SUM(B61:B65)</f>
        <v>5070981344</v>
      </c>
      <c r="C66" s="40"/>
      <c r="D66" s="40"/>
      <c r="E66" s="40"/>
      <c r="F66" s="40"/>
      <c r="G66" s="49">
        <f>SUM(G61:G65)</f>
        <v>3222198.5999999996</v>
      </c>
      <c r="H66" s="5"/>
    </row>
    <row r="67" spans="1:7" ht="12.75">
      <c r="A67" s="27"/>
      <c r="B67" s="27"/>
      <c r="C67" s="36"/>
      <c r="D67" s="36"/>
      <c r="E67" s="36"/>
      <c r="F67" s="28"/>
      <c r="G67" s="27"/>
    </row>
    <row r="68" spans="1:7" ht="12.75">
      <c r="A68" s="27"/>
      <c r="B68" s="27"/>
      <c r="C68" s="36"/>
      <c r="D68" s="36"/>
      <c r="E68" s="36"/>
      <c r="F68" s="28"/>
      <c r="G68" s="27"/>
    </row>
    <row r="69" spans="1:7" ht="12.75">
      <c r="A69" s="27"/>
      <c r="B69" s="27"/>
      <c r="C69" s="36"/>
      <c r="D69" s="36"/>
      <c r="E69" s="36"/>
      <c r="F69" s="28"/>
      <c r="G69" s="27"/>
    </row>
    <row r="70" spans="1:7" ht="12.75">
      <c r="A70" s="27"/>
      <c r="B70" s="70"/>
      <c r="C70" s="36"/>
      <c r="D70" s="36"/>
      <c r="E70" s="36"/>
      <c r="F70" s="28"/>
      <c r="G70" s="52"/>
    </row>
    <row r="72" spans="1:7" ht="12.75">
      <c r="A72" s="27"/>
      <c r="B72" s="27"/>
      <c r="C72" s="36"/>
      <c r="D72" s="36"/>
      <c r="E72" s="36"/>
      <c r="F72" s="28"/>
      <c r="G72" s="27"/>
    </row>
    <row r="74" spans="1:7" ht="12.75">
      <c r="A74" s="73" t="s">
        <v>201</v>
      </c>
      <c r="B74" s="71">
        <f>+B12+B21+B29+B36+B42+B49+B59+B66</f>
        <v>62688821461</v>
      </c>
      <c r="C74" s="36"/>
      <c r="D74" s="36"/>
      <c r="E74" s="36"/>
      <c r="F74" s="28"/>
      <c r="G74" s="71">
        <f>+G12+G21+G29+G36+G42+G49+G59+G66</f>
        <v>21845654.880000003</v>
      </c>
    </row>
  </sheetData>
  <sheetProtection/>
  <mergeCells count="2">
    <mergeCell ref="A1:G1"/>
    <mergeCell ref="A2:G2"/>
  </mergeCells>
  <printOptions horizontalCentered="1"/>
  <pageMargins left="0.25" right="0.25" top="0.25" bottom="0.75" header="0" footer="0.25"/>
  <pageSetup fitToHeight="1" fitToWidth="1" horizontalDpi="300" verticalDpi="300" orientation="portrait" scale="82" r:id="rId1"/>
  <headerFooter alignWithMargins="0">
    <oddFooter>&amp;C&amp;"Times New Roman,Regular"Nebraska Department of Revenue, Property Assessment Division 2016 Annual Report&amp;R&amp;"Times New Roman,Regular"Table 16, Page 91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zoomScalePageLayoutView="0" workbookViewId="0" topLeftCell="A55">
      <selection activeCell="G80" sqref="G80"/>
    </sheetView>
  </sheetViews>
  <sheetFormatPr defaultColWidth="10.28125" defaultRowHeight="12.75"/>
  <cols>
    <col min="1" max="1" width="33.00390625" style="0" customWidth="1"/>
    <col min="2" max="2" width="15.7109375" style="0" customWidth="1"/>
    <col min="3" max="5" width="10.7109375" style="32" customWidth="1"/>
    <col min="6" max="6" width="10.7109375" style="1" customWidth="1"/>
    <col min="7" max="7" width="15.7109375" style="0" customWidth="1"/>
  </cols>
  <sheetData>
    <row r="1" spans="1:8" s="13" customFormat="1" ht="16.5" customHeight="1">
      <c r="A1" s="77" t="str">
        <f>'table 16 pg1 '!$A$1</f>
        <v>Table 16 Natural Resource Districts (NRD) 2016</v>
      </c>
      <c r="B1" s="78"/>
      <c r="C1" s="78"/>
      <c r="D1" s="78"/>
      <c r="E1" s="78"/>
      <c r="F1" s="78"/>
      <c r="G1" s="78"/>
      <c r="H1" s="12"/>
    </row>
    <row r="2" spans="1:8" s="13" customFormat="1" ht="16.5" customHeight="1">
      <c r="A2" s="77" t="s">
        <v>6</v>
      </c>
      <c r="B2" s="78"/>
      <c r="C2" s="78"/>
      <c r="D2" s="78"/>
      <c r="E2" s="78"/>
      <c r="F2" s="78"/>
      <c r="G2" s="78"/>
      <c r="H2" s="12"/>
    </row>
    <row r="3" spans="1:8" ht="6.75" customHeight="1">
      <c r="A3" s="6"/>
      <c r="B3" s="6"/>
      <c r="C3" s="33"/>
      <c r="D3" s="33"/>
      <c r="E3" s="33"/>
      <c r="F3" s="7"/>
      <c r="G3" s="6"/>
      <c r="H3" s="5"/>
    </row>
    <row r="4" spans="1:8" ht="12.75">
      <c r="A4" s="8"/>
      <c r="B4" s="8"/>
      <c r="C4" s="34" t="s">
        <v>146</v>
      </c>
      <c r="D4" s="34" t="s">
        <v>148</v>
      </c>
      <c r="E4" s="34" t="s">
        <v>150</v>
      </c>
      <c r="F4" s="9" t="s">
        <v>1</v>
      </c>
      <c r="G4" s="8" t="s">
        <v>4</v>
      </c>
      <c r="H4" s="5"/>
    </row>
    <row r="5" spans="1:8" ht="12.75">
      <c r="A5" s="10" t="s">
        <v>5</v>
      </c>
      <c r="B5" s="10" t="s">
        <v>0</v>
      </c>
      <c r="C5" s="35" t="s">
        <v>147</v>
      </c>
      <c r="D5" s="35" t="s">
        <v>149</v>
      </c>
      <c r="E5" s="35" t="s">
        <v>149</v>
      </c>
      <c r="F5" s="11" t="s">
        <v>2</v>
      </c>
      <c r="G5" s="10" t="s">
        <v>3</v>
      </c>
      <c r="H5" s="5"/>
    </row>
    <row r="6" spans="1:8" ht="13.5">
      <c r="A6" s="22" t="s">
        <v>34</v>
      </c>
      <c r="B6" s="19"/>
      <c r="C6" s="20"/>
      <c r="D6" s="20"/>
      <c r="E6" s="20"/>
      <c r="F6" s="20"/>
      <c r="G6" s="26"/>
      <c r="H6" s="5"/>
    </row>
    <row r="7" spans="1:8" ht="12.75">
      <c r="A7" s="15" t="s">
        <v>78</v>
      </c>
      <c r="B7" s="16">
        <v>965846299</v>
      </c>
      <c r="C7" s="17">
        <v>0.030605</v>
      </c>
      <c r="D7" s="17">
        <v>0</v>
      </c>
      <c r="E7" s="17">
        <v>0.007429</v>
      </c>
      <c r="F7" s="17">
        <v>0.038034</v>
      </c>
      <c r="G7" s="44">
        <v>367361.98</v>
      </c>
      <c r="H7" s="5"/>
    </row>
    <row r="8" spans="1:8" ht="12.75">
      <c r="A8" s="15" t="s">
        <v>81</v>
      </c>
      <c r="B8" s="16">
        <v>1691575803</v>
      </c>
      <c r="C8" s="17">
        <v>0.030605</v>
      </c>
      <c r="D8" s="17">
        <v>0</v>
      </c>
      <c r="E8" s="17">
        <v>0.007429</v>
      </c>
      <c r="F8" s="17">
        <v>0.038034</v>
      </c>
      <c r="G8" s="25">
        <v>643372.61</v>
      </c>
      <c r="H8" s="5"/>
    </row>
    <row r="9" spans="1:8" ht="12.75">
      <c r="A9" s="15" t="s">
        <v>82</v>
      </c>
      <c r="B9" s="16">
        <v>4092785</v>
      </c>
      <c r="C9" s="17">
        <v>0.030605</v>
      </c>
      <c r="D9" s="17">
        <v>0</v>
      </c>
      <c r="E9" s="17">
        <v>0.007429</v>
      </c>
      <c r="F9" s="17">
        <v>0.038034</v>
      </c>
      <c r="G9" s="25">
        <v>1556.68</v>
      </c>
      <c r="H9" s="5"/>
    </row>
    <row r="10" spans="1:8" ht="12.75">
      <c r="A10" s="15" t="s">
        <v>122</v>
      </c>
      <c r="B10" s="16">
        <v>40399217100</v>
      </c>
      <c r="C10" s="17">
        <v>0.0306</v>
      </c>
      <c r="D10" s="17">
        <v>0</v>
      </c>
      <c r="E10" s="17">
        <v>0.00743</v>
      </c>
      <c r="F10" s="17">
        <v>0.03803</v>
      </c>
      <c r="G10" s="25">
        <v>15363821.57</v>
      </c>
      <c r="H10" s="5"/>
    </row>
    <row r="11" spans="1:8" ht="12.75">
      <c r="A11" s="15" t="s">
        <v>123</v>
      </c>
      <c r="B11" s="16">
        <v>13564295114</v>
      </c>
      <c r="C11" s="17">
        <v>0.030605</v>
      </c>
      <c r="D11" s="17">
        <v>0</v>
      </c>
      <c r="E11" s="17">
        <v>0.007429</v>
      </c>
      <c r="F11" s="17">
        <v>0.038034</v>
      </c>
      <c r="G11" s="25">
        <v>5159040.95</v>
      </c>
      <c r="H11" s="5"/>
    </row>
    <row r="12" spans="1:8" ht="12.75">
      <c r="A12" s="15" t="s">
        <v>86</v>
      </c>
      <c r="B12" s="16">
        <v>515563601</v>
      </c>
      <c r="C12" s="17">
        <v>0.030605</v>
      </c>
      <c r="D12" s="17">
        <v>0</v>
      </c>
      <c r="E12" s="17">
        <v>0.007429</v>
      </c>
      <c r="F12" s="17">
        <v>0.038034</v>
      </c>
      <c r="G12" s="25">
        <v>196089.33</v>
      </c>
      <c r="H12" s="5"/>
    </row>
    <row r="13" spans="1:8" ht="12.75">
      <c r="A13" s="15" t="s">
        <v>124</v>
      </c>
      <c r="B13" s="16">
        <v>3005813287</v>
      </c>
      <c r="C13" s="17">
        <v>0.030605</v>
      </c>
      <c r="D13" s="17">
        <v>0</v>
      </c>
      <c r="E13" s="17">
        <v>0.007429</v>
      </c>
      <c r="F13" s="17">
        <v>0.038034</v>
      </c>
      <c r="G13" s="25">
        <v>1143229.98</v>
      </c>
      <c r="H13" s="5"/>
    </row>
    <row r="14" spans="1:8" ht="12.75">
      <c r="A14" s="41" t="s">
        <v>35</v>
      </c>
      <c r="B14" s="42">
        <f>SUM(B7:B13)</f>
        <v>60146403989</v>
      </c>
      <c r="C14" s="43"/>
      <c r="D14" s="43"/>
      <c r="E14" s="43"/>
      <c r="F14" s="43"/>
      <c r="G14" s="45">
        <f>SUM(G7:G13)</f>
        <v>22874473.099999998</v>
      </c>
      <c r="H14" s="5"/>
    </row>
    <row r="15" spans="1:8" ht="13.5">
      <c r="A15" s="22" t="s">
        <v>36</v>
      </c>
      <c r="B15" s="19"/>
      <c r="C15" s="20"/>
      <c r="D15" s="20"/>
      <c r="E15" s="20"/>
      <c r="F15" s="20"/>
      <c r="G15" s="26"/>
      <c r="H15" s="5"/>
    </row>
    <row r="16" spans="1:8" ht="12.75">
      <c r="A16" s="15" t="s">
        <v>125</v>
      </c>
      <c r="B16" s="16">
        <v>1555635012</v>
      </c>
      <c r="C16" s="17">
        <v>0.050246</v>
      </c>
      <c r="D16" s="17">
        <v>0</v>
      </c>
      <c r="E16" s="17">
        <v>0</v>
      </c>
      <c r="F16" s="17">
        <v>0.050246</v>
      </c>
      <c r="G16" s="25">
        <v>781642.91</v>
      </c>
      <c r="H16" s="5"/>
    </row>
    <row r="17" spans="1:8" ht="12.75">
      <c r="A17" s="15" t="s">
        <v>126</v>
      </c>
      <c r="B17" s="16">
        <v>436344061</v>
      </c>
      <c r="C17" s="17">
        <v>0.050246</v>
      </c>
      <c r="D17" s="17">
        <v>0</v>
      </c>
      <c r="E17" s="17">
        <v>0</v>
      </c>
      <c r="F17" s="17">
        <v>0.050246</v>
      </c>
      <c r="G17" s="25">
        <v>219245.75</v>
      </c>
      <c r="H17" s="5"/>
    </row>
    <row r="18" spans="1:8" ht="12.75">
      <c r="A18" s="15" t="s">
        <v>127</v>
      </c>
      <c r="B18" s="16">
        <v>687253598</v>
      </c>
      <c r="C18" s="17">
        <v>0.050246</v>
      </c>
      <c r="D18" s="17">
        <v>0</v>
      </c>
      <c r="E18" s="17">
        <v>0</v>
      </c>
      <c r="F18" s="17">
        <v>0.050246</v>
      </c>
      <c r="G18" s="25">
        <v>345318.31</v>
      </c>
      <c r="H18" s="5"/>
    </row>
    <row r="19" spans="1:8" ht="12.75">
      <c r="A19" s="41" t="s">
        <v>37</v>
      </c>
      <c r="B19" s="42">
        <f>SUM(B16:B18)</f>
        <v>2679232671</v>
      </c>
      <c r="C19" s="43"/>
      <c r="D19" s="43"/>
      <c r="E19" s="43"/>
      <c r="F19" s="43"/>
      <c r="G19" s="45">
        <f>SUM(G16:G18)</f>
        <v>1346206.97</v>
      </c>
      <c r="H19" s="5"/>
    </row>
    <row r="20" spans="1:8" ht="13.5">
      <c r="A20" s="22" t="s">
        <v>38</v>
      </c>
      <c r="B20" s="19"/>
      <c r="C20" s="20"/>
      <c r="D20" s="20"/>
      <c r="E20" s="20"/>
      <c r="F20" s="20"/>
      <c r="G20" s="26"/>
      <c r="H20" s="5"/>
    </row>
    <row r="21" spans="1:8" ht="12.75">
      <c r="A21" s="15" t="s">
        <v>128</v>
      </c>
      <c r="B21" s="16">
        <v>905170346</v>
      </c>
      <c r="C21" s="17">
        <v>0.039374</v>
      </c>
      <c r="D21" s="17">
        <v>0</v>
      </c>
      <c r="E21" s="17">
        <v>0</v>
      </c>
      <c r="F21" s="17">
        <v>0.039374</v>
      </c>
      <c r="G21" s="25">
        <v>356402.47</v>
      </c>
      <c r="H21" s="5"/>
    </row>
    <row r="22" spans="1:8" ht="12.75">
      <c r="A22" s="15" t="s">
        <v>129</v>
      </c>
      <c r="B22" s="16">
        <v>2141018627</v>
      </c>
      <c r="C22" s="17">
        <v>0.039374</v>
      </c>
      <c r="D22" s="17">
        <v>0</v>
      </c>
      <c r="E22" s="17">
        <v>0</v>
      </c>
      <c r="F22" s="17">
        <v>0.039374</v>
      </c>
      <c r="G22" s="25">
        <v>843005.8</v>
      </c>
      <c r="H22" s="5"/>
    </row>
    <row r="23" spans="1:8" ht="12.75">
      <c r="A23" s="15" t="s">
        <v>130</v>
      </c>
      <c r="B23" s="16">
        <v>2389001821</v>
      </c>
      <c r="C23" s="17">
        <v>0.039374</v>
      </c>
      <c r="D23" s="17">
        <v>0</v>
      </c>
      <c r="E23" s="17">
        <v>0</v>
      </c>
      <c r="F23" s="17">
        <v>0.039374</v>
      </c>
      <c r="G23" s="25">
        <v>940646.48</v>
      </c>
      <c r="H23" s="5"/>
    </row>
    <row r="24" spans="1:8" ht="12.75">
      <c r="A24" s="41" t="s">
        <v>39</v>
      </c>
      <c r="B24" s="42">
        <f>SUM(B21:B23)</f>
        <v>5435190794</v>
      </c>
      <c r="C24" s="43"/>
      <c r="D24" s="43"/>
      <c r="E24" s="43"/>
      <c r="F24" s="43"/>
      <c r="G24" s="45">
        <f>SUM(G21:G23)</f>
        <v>2140054.75</v>
      </c>
      <c r="H24" s="5"/>
    </row>
    <row r="25" spans="1:8" ht="13.5">
      <c r="A25" s="22" t="s">
        <v>40</v>
      </c>
      <c r="B25" s="19"/>
      <c r="C25" s="20"/>
      <c r="D25" s="20"/>
      <c r="E25" s="20"/>
      <c r="F25" s="20"/>
      <c r="G25" s="26"/>
      <c r="H25" s="5"/>
    </row>
    <row r="26" spans="1:8" ht="12.75">
      <c r="A26" s="15" t="s">
        <v>131</v>
      </c>
      <c r="B26" s="16">
        <v>217109881</v>
      </c>
      <c r="C26" s="17">
        <v>0.042978</v>
      </c>
      <c r="D26" s="17">
        <v>0</v>
      </c>
      <c r="E26" s="17">
        <v>0</v>
      </c>
      <c r="F26" s="17">
        <v>0.042978</v>
      </c>
      <c r="G26" s="25">
        <v>93309.71</v>
      </c>
      <c r="H26" s="5"/>
    </row>
    <row r="27" spans="1:8" ht="12.75">
      <c r="A27" s="15" t="s">
        <v>132</v>
      </c>
      <c r="B27" s="16">
        <v>1688610789</v>
      </c>
      <c r="C27" s="17">
        <v>0.042978</v>
      </c>
      <c r="D27" s="17">
        <v>0</v>
      </c>
      <c r="E27" s="17">
        <v>0</v>
      </c>
      <c r="F27" s="17">
        <v>0.042978</v>
      </c>
      <c r="G27" s="25">
        <v>725732.4</v>
      </c>
      <c r="H27" s="5"/>
    </row>
    <row r="28" spans="1:8" ht="12.75">
      <c r="A28" s="15" t="s">
        <v>112</v>
      </c>
      <c r="B28" s="16">
        <v>4053635200</v>
      </c>
      <c r="C28" s="17">
        <v>0.042978</v>
      </c>
      <c r="D28" s="17">
        <v>0</v>
      </c>
      <c r="E28" s="17">
        <v>0</v>
      </c>
      <c r="F28" s="17">
        <v>0.042978</v>
      </c>
      <c r="G28" s="25">
        <v>1742184.76</v>
      </c>
      <c r="H28" s="5"/>
    </row>
    <row r="29" spans="1:8" ht="12.75">
      <c r="A29" s="15" t="s">
        <v>133</v>
      </c>
      <c r="B29" s="16">
        <v>166664521</v>
      </c>
      <c r="C29" s="17">
        <v>0.042978</v>
      </c>
      <c r="D29" s="17">
        <v>0</v>
      </c>
      <c r="E29" s="17">
        <v>0</v>
      </c>
      <c r="F29" s="17">
        <v>0.042978</v>
      </c>
      <c r="G29" s="25">
        <v>71628.81</v>
      </c>
      <c r="H29" s="5"/>
    </row>
    <row r="30" spans="1:8" ht="12.75">
      <c r="A30" s="41" t="s">
        <v>41</v>
      </c>
      <c r="B30" s="42">
        <f>SUM(B26:B29)</f>
        <v>6126020391</v>
      </c>
      <c r="C30" s="43"/>
      <c r="D30" s="43"/>
      <c r="E30" s="43"/>
      <c r="F30" s="43"/>
      <c r="G30" s="45">
        <f>SUM(G26:G29)</f>
        <v>2632855.68</v>
      </c>
      <c r="H30" s="5"/>
    </row>
    <row r="31" spans="1:8" ht="13.5">
      <c r="A31" s="22" t="s">
        <v>42</v>
      </c>
      <c r="B31" s="19"/>
      <c r="C31" s="20"/>
      <c r="D31" s="20"/>
      <c r="E31" s="20"/>
      <c r="F31" s="20"/>
      <c r="G31" s="26"/>
      <c r="H31" s="5"/>
    </row>
    <row r="32" spans="1:8" ht="12.75">
      <c r="A32" s="15" t="s">
        <v>67</v>
      </c>
      <c r="B32" s="16">
        <v>631553761</v>
      </c>
      <c r="C32" s="17">
        <v>0.024687</v>
      </c>
      <c r="D32" s="17">
        <v>0</v>
      </c>
      <c r="E32" s="17">
        <v>0</v>
      </c>
      <c r="F32" s="17">
        <v>0.024687</v>
      </c>
      <c r="G32" s="25">
        <v>155912.71</v>
      </c>
      <c r="H32" s="5"/>
    </row>
    <row r="33" spans="1:8" ht="12.75">
      <c r="A33" s="15" t="s">
        <v>89</v>
      </c>
      <c r="B33" s="16">
        <v>1130683368</v>
      </c>
      <c r="C33" s="17">
        <v>0.024687</v>
      </c>
      <c r="D33" s="17">
        <v>0</v>
      </c>
      <c r="E33" s="17">
        <v>0</v>
      </c>
      <c r="F33" s="17">
        <v>0.024687</v>
      </c>
      <c r="G33" s="25">
        <v>279132.14</v>
      </c>
      <c r="H33" s="5"/>
    </row>
    <row r="34" spans="1:8" ht="12.75">
      <c r="A34" s="15" t="s">
        <v>68</v>
      </c>
      <c r="B34" s="16">
        <v>1090624269</v>
      </c>
      <c r="C34" s="17">
        <v>0.024687</v>
      </c>
      <c r="D34" s="17">
        <v>0</v>
      </c>
      <c r="E34" s="17">
        <v>0</v>
      </c>
      <c r="F34" s="17">
        <v>0.024687</v>
      </c>
      <c r="G34" s="25">
        <v>269242.86</v>
      </c>
      <c r="H34" s="5"/>
    </row>
    <row r="35" spans="1:8" ht="12.75">
      <c r="A35" s="15" t="s">
        <v>69</v>
      </c>
      <c r="B35" s="16">
        <v>1963014740</v>
      </c>
      <c r="C35" s="17">
        <v>0.024687</v>
      </c>
      <c r="D35" s="17">
        <v>0</v>
      </c>
      <c r="E35" s="17">
        <v>0</v>
      </c>
      <c r="F35" s="17">
        <v>0.024687</v>
      </c>
      <c r="G35" s="25">
        <v>484610.11</v>
      </c>
      <c r="H35" s="5"/>
    </row>
    <row r="36" spans="1:8" ht="12.75">
      <c r="A36" s="15" t="s">
        <v>58</v>
      </c>
      <c r="B36" s="16">
        <v>3003106144</v>
      </c>
      <c r="C36" s="17">
        <v>0.024687</v>
      </c>
      <c r="D36" s="17">
        <v>0</v>
      </c>
      <c r="E36" s="17">
        <v>0</v>
      </c>
      <c r="F36" s="17">
        <v>0.024687</v>
      </c>
      <c r="G36" s="25">
        <v>741377.27</v>
      </c>
      <c r="H36" s="5"/>
    </row>
    <row r="37" spans="1:8" ht="12.75">
      <c r="A37" s="15" t="s">
        <v>63</v>
      </c>
      <c r="B37" s="16">
        <v>1284235452</v>
      </c>
      <c r="C37" s="17">
        <v>0.024687</v>
      </c>
      <c r="D37" s="17">
        <v>0</v>
      </c>
      <c r="E37" s="17">
        <v>0</v>
      </c>
      <c r="F37" s="17">
        <v>0.024687</v>
      </c>
      <c r="G37" s="25">
        <v>317039.78</v>
      </c>
      <c r="H37" s="5"/>
    </row>
    <row r="38" spans="1:8" ht="12.75">
      <c r="A38" s="15" t="s">
        <v>76</v>
      </c>
      <c r="B38" s="16">
        <v>278903852</v>
      </c>
      <c r="C38" s="17">
        <v>0.024687</v>
      </c>
      <c r="D38" s="17">
        <v>0</v>
      </c>
      <c r="E38" s="17">
        <v>0</v>
      </c>
      <c r="F38" s="17">
        <v>0.024687</v>
      </c>
      <c r="G38" s="25">
        <v>68853.29</v>
      </c>
      <c r="H38" s="5"/>
    </row>
    <row r="39" spans="1:8" ht="12.75">
      <c r="A39" s="15" t="s">
        <v>104</v>
      </c>
      <c r="B39" s="16">
        <v>2684120195</v>
      </c>
      <c r="C39" s="17">
        <v>0.024687</v>
      </c>
      <c r="D39" s="17">
        <v>0</v>
      </c>
      <c r="E39" s="17">
        <v>0</v>
      </c>
      <c r="F39" s="17">
        <v>0.024687</v>
      </c>
      <c r="G39" s="25">
        <v>662643.82</v>
      </c>
      <c r="H39" s="5"/>
    </row>
    <row r="40" spans="1:8" ht="12.75">
      <c r="A40" s="15" t="s">
        <v>134</v>
      </c>
      <c r="B40" s="16">
        <v>3407781532</v>
      </c>
      <c r="C40" s="17">
        <v>0.024687</v>
      </c>
      <c r="D40" s="17">
        <v>0</v>
      </c>
      <c r="E40" s="17">
        <v>0</v>
      </c>
      <c r="F40" s="17">
        <v>0.024687</v>
      </c>
      <c r="G40" s="25">
        <v>841296.7</v>
      </c>
      <c r="H40" s="5"/>
    </row>
    <row r="41" spans="1:8" ht="12.75">
      <c r="A41" s="41" t="s">
        <v>43</v>
      </c>
      <c r="B41" s="42">
        <f>SUM(B32:B40)</f>
        <v>15474023313</v>
      </c>
      <c r="C41" s="43"/>
      <c r="D41" s="43"/>
      <c r="E41" s="43"/>
      <c r="F41" s="43"/>
      <c r="G41" s="45">
        <f>SUM(G32:G40)</f>
        <v>3820108.6799999997</v>
      </c>
      <c r="H41" s="5"/>
    </row>
    <row r="42" spans="1:8" ht="13.5">
      <c r="A42" s="22" t="s">
        <v>44</v>
      </c>
      <c r="B42" s="19"/>
      <c r="C42" s="20"/>
      <c r="D42" s="20"/>
      <c r="E42" s="20"/>
      <c r="F42" s="20"/>
      <c r="G42" s="26"/>
      <c r="H42" s="5"/>
    </row>
    <row r="43" spans="1:8" ht="12.75">
      <c r="A43" s="15" t="s">
        <v>77</v>
      </c>
      <c r="B43" s="16">
        <v>2604052057</v>
      </c>
      <c r="C43" s="17">
        <v>0.016183</v>
      </c>
      <c r="D43" s="17">
        <v>0</v>
      </c>
      <c r="E43" s="17">
        <v>0</v>
      </c>
      <c r="F43" s="17">
        <v>0.016183</v>
      </c>
      <c r="G43" s="25">
        <v>421415.26</v>
      </c>
      <c r="H43" s="5"/>
    </row>
    <row r="44" spans="1:8" ht="12.75">
      <c r="A44" s="15" t="s">
        <v>98</v>
      </c>
      <c r="B44" s="16">
        <v>1793363769</v>
      </c>
      <c r="C44" s="17">
        <v>0.016183</v>
      </c>
      <c r="D44" s="17">
        <v>0</v>
      </c>
      <c r="E44" s="17">
        <v>0</v>
      </c>
      <c r="F44" s="17">
        <v>0.016183</v>
      </c>
      <c r="G44" s="25">
        <v>290235.36</v>
      </c>
      <c r="H44" s="5"/>
    </row>
    <row r="45" spans="1:8" ht="12.75">
      <c r="A45" s="15" t="s">
        <v>93</v>
      </c>
      <c r="B45" s="16">
        <v>400211228</v>
      </c>
      <c r="C45" s="17">
        <v>0.016183</v>
      </c>
      <c r="D45" s="17">
        <v>0</v>
      </c>
      <c r="E45" s="17">
        <v>0</v>
      </c>
      <c r="F45" s="17">
        <v>0.016183</v>
      </c>
      <c r="G45" s="25">
        <v>64766.42</v>
      </c>
      <c r="H45" s="5"/>
    </row>
    <row r="46" spans="1:8" ht="12.75">
      <c r="A46" s="15" t="s">
        <v>96</v>
      </c>
      <c r="B46" s="16">
        <v>117564481</v>
      </c>
      <c r="C46" s="17">
        <v>0.016183</v>
      </c>
      <c r="D46" s="17">
        <v>0</v>
      </c>
      <c r="E46" s="17">
        <v>0</v>
      </c>
      <c r="F46" s="17">
        <v>0.016183</v>
      </c>
      <c r="G46" s="25">
        <v>19025.5</v>
      </c>
      <c r="H46" s="5"/>
    </row>
    <row r="47" spans="1:8" ht="12.75">
      <c r="A47" s="41" t="s">
        <v>45</v>
      </c>
      <c r="B47" s="42">
        <f>SUM(B43:B46)</f>
        <v>4915191535</v>
      </c>
      <c r="C47" s="43"/>
      <c r="D47" s="43"/>
      <c r="E47" s="43"/>
      <c r="F47" s="43"/>
      <c r="G47" s="45">
        <f>SUM(G43:G46)</f>
        <v>795442.54</v>
      </c>
      <c r="H47" s="5"/>
    </row>
    <row r="48" spans="1:8" ht="13.5">
      <c r="A48" s="22" t="s">
        <v>46</v>
      </c>
      <c r="B48" s="19"/>
      <c r="C48" s="20"/>
      <c r="D48" s="20"/>
      <c r="E48" s="20"/>
      <c r="F48" s="20"/>
      <c r="G48" s="26"/>
      <c r="H48" s="5"/>
    </row>
    <row r="49" spans="1:8" ht="12.75">
      <c r="A49" s="15" t="s">
        <v>135</v>
      </c>
      <c r="B49" s="16">
        <v>321306771</v>
      </c>
      <c r="C49" s="17">
        <v>0.01792</v>
      </c>
      <c r="D49" s="17">
        <v>0</v>
      </c>
      <c r="E49" s="17">
        <v>0</v>
      </c>
      <c r="F49" s="17">
        <v>0.01792</v>
      </c>
      <c r="G49" s="25">
        <v>57577.68</v>
      </c>
      <c r="H49" s="5"/>
    </row>
    <row r="50" spans="1:8" ht="12.75">
      <c r="A50" s="15" t="s">
        <v>108</v>
      </c>
      <c r="B50" s="16">
        <v>228342055</v>
      </c>
      <c r="C50" s="17">
        <v>0.017921</v>
      </c>
      <c r="D50" s="17">
        <v>0</v>
      </c>
      <c r="E50" s="17">
        <v>0</v>
      </c>
      <c r="F50" s="17">
        <v>0.017921</v>
      </c>
      <c r="G50" s="25">
        <v>40920.89</v>
      </c>
      <c r="H50" s="5"/>
    </row>
    <row r="51" spans="1:8" ht="12.75">
      <c r="A51" s="15" t="s">
        <v>109</v>
      </c>
      <c r="B51" s="16">
        <v>625922575</v>
      </c>
      <c r="C51" s="17">
        <v>0.01792</v>
      </c>
      <c r="D51" s="17">
        <v>0</v>
      </c>
      <c r="E51" s="17">
        <v>0</v>
      </c>
      <c r="F51" s="17">
        <v>0.01792</v>
      </c>
      <c r="G51" s="25">
        <v>112165.12</v>
      </c>
      <c r="H51" s="5"/>
    </row>
    <row r="52" spans="1:8" ht="12.75">
      <c r="A52" s="15" t="s">
        <v>136</v>
      </c>
      <c r="B52" s="16">
        <v>264755815</v>
      </c>
      <c r="C52" s="17">
        <v>0.01792</v>
      </c>
      <c r="D52" s="17">
        <v>0</v>
      </c>
      <c r="E52" s="17">
        <v>0</v>
      </c>
      <c r="F52" s="17">
        <v>0.01792</v>
      </c>
      <c r="G52" s="25">
        <v>47444.21</v>
      </c>
      <c r="H52" s="5"/>
    </row>
    <row r="53" spans="1:8" ht="12.75">
      <c r="A53" s="15" t="s">
        <v>137</v>
      </c>
      <c r="B53" s="16">
        <v>269531384</v>
      </c>
      <c r="C53" s="17">
        <v>0.017921</v>
      </c>
      <c r="D53" s="17">
        <v>0</v>
      </c>
      <c r="E53" s="17">
        <v>0</v>
      </c>
      <c r="F53" s="17">
        <v>0.017921</v>
      </c>
      <c r="G53" s="25">
        <v>48302.87</v>
      </c>
      <c r="H53" s="5"/>
    </row>
    <row r="54" spans="1:8" ht="12.75">
      <c r="A54" s="15" t="s">
        <v>138</v>
      </c>
      <c r="B54" s="16">
        <v>330528824</v>
      </c>
      <c r="C54" s="17">
        <v>0.01792</v>
      </c>
      <c r="D54" s="17">
        <v>0</v>
      </c>
      <c r="E54" s="17">
        <v>0</v>
      </c>
      <c r="F54" s="17">
        <v>0.01792</v>
      </c>
      <c r="G54" s="25">
        <v>59230.57</v>
      </c>
      <c r="H54" s="5"/>
    </row>
    <row r="55" spans="1:8" ht="12.75">
      <c r="A55" s="15" t="s">
        <v>133</v>
      </c>
      <c r="B55" s="16">
        <v>87673347</v>
      </c>
      <c r="C55" s="17">
        <v>0.01792</v>
      </c>
      <c r="D55" s="17">
        <v>0</v>
      </c>
      <c r="E55" s="17">
        <v>0</v>
      </c>
      <c r="F55" s="17">
        <v>0.01792</v>
      </c>
      <c r="G55" s="25">
        <v>15710.85</v>
      </c>
      <c r="H55" s="5"/>
    </row>
    <row r="56" spans="1:8" ht="12.75">
      <c r="A56" s="15" t="s">
        <v>139</v>
      </c>
      <c r="B56" s="16">
        <v>270385398</v>
      </c>
      <c r="C56" s="17">
        <v>0.01792</v>
      </c>
      <c r="D56" s="17">
        <v>0</v>
      </c>
      <c r="E56" s="17">
        <v>0</v>
      </c>
      <c r="F56" s="17">
        <v>0.01792</v>
      </c>
      <c r="G56" s="25">
        <v>48453.03</v>
      </c>
      <c r="H56" s="5"/>
    </row>
    <row r="57" spans="1:8" ht="12.75">
      <c r="A57" s="41" t="s">
        <v>47</v>
      </c>
      <c r="B57" s="42">
        <f>SUM(B49:B56)</f>
        <v>2398446169</v>
      </c>
      <c r="C57" s="43"/>
      <c r="D57" s="43"/>
      <c r="E57" s="43"/>
      <c r="F57" s="43"/>
      <c r="G57" s="45">
        <f>SUM(G49:G56)</f>
        <v>429805.22</v>
      </c>
      <c r="H57" s="5"/>
    </row>
    <row r="58" spans="1:8" ht="13.5">
      <c r="A58" s="22" t="s">
        <v>48</v>
      </c>
      <c r="B58" s="19"/>
      <c r="C58" s="20"/>
      <c r="D58" s="20"/>
      <c r="E58" s="20"/>
      <c r="F58" s="20"/>
      <c r="G58" s="26"/>
      <c r="H58" s="5"/>
    </row>
    <row r="59" spans="1:8" ht="12.75">
      <c r="A59" s="15" t="s">
        <v>140</v>
      </c>
      <c r="B59" s="16">
        <v>1412896804</v>
      </c>
      <c r="C59" s="17">
        <v>0.017037</v>
      </c>
      <c r="D59" s="17">
        <v>0</v>
      </c>
      <c r="E59" s="17">
        <v>0</v>
      </c>
      <c r="F59" s="17">
        <v>0.017037</v>
      </c>
      <c r="G59" s="25">
        <v>240716.08</v>
      </c>
      <c r="H59" s="5"/>
    </row>
    <row r="60" spans="1:8" ht="12.75">
      <c r="A60" s="15" t="s">
        <v>141</v>
      </c>
      <c r="B60" s="16">
        <v>881532578</v>
      </c>
      <c r="C60" s="17">
        <v>0.017036</v>
      </c>
      <c r="D60" s="17">
        <v>0</v>
      </c>
      <c r="E60" s="17">
        <v>0</v>
      </c>
      <c r="F60" s="17">
        <v>0.017036</v>
      </c>
      <c r="G60" s="25">
        <v>150178.57</v>
      </c>
      <c r="H60" s="5"/>
    </row>
    <row r="61" spans="1:8" ht="12.75">
      <c r="A61" s="15" t="s">
        <v>142</v>
      </c>
      <c r="B61" s="16">
        <v>1024471999</v>
      </c>
      <c r="C61" s="17">
        <v>0.017036</v>
      </c>
      <c r="D61" s="17">
        <v>0</v>
      </c>
      <c r="E61" s="17">
        <v>0</v>
      </c>
      <c r="F61" s="17">
        <v>0.017036</v>
      </c>
      <c r="G61" s="25">
        <v>174529.93</v>
      </c>
      <c r="H61" s="5"/>
    </row>
    <row r="62" spans="1:8" ht="12.75">
      <c r="A62" s="15" t="s">
        <v>121</v>
      </c>
      <c r="B62" s="16">
        <v>398504869</v>
      </c>
      <c r="C62" s="17">
        <v>0.017037</v>
      </c>
      <c r="D62" s="17">
        <v>0</v>
      </c>
      <c r="E62" s="17">
        <v>0</v>
      </c>
      <c r="F62" s="17">
        <v>0.017037</v>
      </c>
      <c r="G62" s="25">
        <v>67893.38</v>
      </c>
      <c r="H62" s="5"/>
    </row>
    <row r="63" spans="1:8" ht="12.75">
      <c r="A63" s="41" t="s">
        <v>49</v>
      </c>
      <c r="B63" s="42">
        <f>SUM(B59:B62)</f>
        <v>3717406250</v>
      </c>
      <c r="C63" s="43"/>
      <c r="D63" s="43"/>
      <c r="E63" s="43"/>
      <c r="F63" s="43"/>
      <c r="G63" s="45">
        <f>SUM(G59:G62)</f>
        <v>633317.9600000001</v>
      </c>
      <c r="H63" s="5"/>
    </row>
    <row r="64" spans="1:8" ht="13.5">
      <c r="A64" s="22" t="s">
        <v>50</v>
      </c>
      <c r="B64" s="19"/>
      <c r="C64" s="20"/>
      <c r="D64" s="20"/>
      <c r="E64" s="20"/>
      <c r="F64" s="20"/>
      <c r="G64" s="26"/>
      <c r="H64" s="5"/>
    </row>
    <row r="65" spans="1:8" ht="12.75">
      <c r="A65" s="15" t="s">
        <v>143</v>
      </c>
      <c r="B65" s="16">
        <v>1561730053</v>
      </c>
      <c r="C65" s="17">
        <v>0.055216</v>
      </c>
      <c r="D65" s="17">
        <v>0</v>
      </c>
      <c r="E65" s="17">
        <v>0</v>
      </c>
      <c r="F65" s="17">
        <v>0.055216</v>
      </c>
      <c r="G65" s="25">
        <v>862324.14</v>
      </c>
      <c r="H65" s="5"/>
    </row>
    <row r="66" spans="1:8" ht="12.75">
      <c r="A66" s="15" t="s">
        <v>144</v>
      </c>
      <c r="B66" s="16">
        <v>895667085</v>
      </c>
      <c r="C66" s="17">
        <v>0.055216</v>
      </c>
      <c r="D66" s="17">
        <v>0</v>
      </c>
      <c r="E66" s="17">
        <v>0</v>
      </c>
      <c r="F66" s="17">
        <v>0.055216</v>
      </c>
      <c r="G66" s="25">
        <v>494551.59</v>
      </c>
      <c r="H66" s="5"/>
    </row>
    <row r="67" spans="1:8" ht="12.75">
      <c r="A67" s="15" t="s">
        <v>145</v>
      </c>
      <c r="B67" s="16">
        <v>1361574432</v>
      </c>
      <c r="C67" s="17">
        <v>0.055216</v>
      </c>
      <c r="D67" s="17">
        <v>0</v>
      </c>
      <c r="E67" s="17">
        <v>0</v>
      </c>
      <c r="F67" s="17">
        <v>0.055216</v>
      </c>
      <c r="G67" s="25">
        <v>751806.35</v>
      </c>
      <c r="H67" s="5"/>
    </row>
    <row r="68" spans="1:8" ht="12.75">
      <c r="A68" s="38" t="s">
        <v>51</v>
      </c>
      <c r="B68" s="39">
        <f>SUM(B65:B67)</f>
        <v>3818971570</v>
      </c>
      <c r="C68" s="40"/>
      <c r="D68" s="40"/>
      <c r="E68" s="40"/>
      <c r="F68" s="40"/>
      <c r="G68" s="46">
        <f>SUM(G65:G67)</f>
        <v>2108682.08</v>
      </c>
      <c r="H68" s="5"/>
    </row>
    <row r="69" spans="1:8" ht="12.75">
      <c r="A69" s="21" t="s">
        <v>151</v>
      </c>
      <c r="B69" s="18">
        <f>$B$80</f>
        <v>238324364392</v>
      </c>
      <c r="C69" s="37"/>
      <c r="D69" s="37"/>
      <c r="E69" s="37"/>
      <c r="F69" s="29"/>
      <c r="G69" s="47">
        <f>$G$80</f>
        <v>78285333.47999999</v>
      </c>
      <c r="H69" s="5"/>
    </row>
    <row r="77" spans="1:7" ht="12.75">
      <c r="A77" s="72" t="s">
        <v>200</v>
      </c>
      <c r="B77" s="75">
        <f>+B14+B19+B24+B30+B41+B47+B57+B63+B68</f>
        <v>104710886682</v>
      </c>
      <c r="C77" s="53"/>
      <c r="D77" s="53"/>
      <c r="E77" s="53"/>
      <c r="F77" s="53"/>
      <c r="G77" s="76">
        <f>+G14+G19+G24+G30+G41+G47+G57+G63+G68</f>
        <v>36780946.98</v>
      </c>
    </row>
    <row r="78" spans="1:7" ht="12.75">
      <c r="A78" s="74" t="str">
        <f>'table 16 pg2 '!A74</f>
        <v>subtotal page 2</v>
      </c>
      <c r="B78" s="53">
        <f>'table 16 pg2 '!B74</f>
        <v>62688821461</v>
      </c>
      <c r="C78" s="53"/>
      <c r="D78" s="53"/>
      <c r="E78" s="53"/>
      <c r="F78" s="53"/>
      <c r="G78" s="54">
        <f>'table 16 pg2 '!G74</f>
        <v>21845654.880000003</v>
      </c>
    </row>
    <row r="79" spans="1:7" ht="12.75">
      <c r="A79" s="74" t="str">
        <f>'table 16 pg1 '!A81</f>
        <v>subtotal page 1</v>
      </c>
      <c r="B79" s="53">
        <f>'table 16 pg1 '!B81</f>
        <v>70924656249</v>
      </c>
      <c r="C79" s="53"/>
      <c r="D79" s="53"/>
      <c r="E79" s="53"/>
      <c r="F79" s="53"/>
      <c r="G79" s="54">
        <f>'table 16 pg1 '!$G$81</f>
        <v>19658731.619999997</v>
      </c>
    </row>
    <row r="80" spans="1:7" ht="12.75">
      <c r="A80" s="72" t="s">
        <v>203</v>
      </c>
      <c r="B80" s="53">
        <f>SUM(B77:B79)</f>
        <v>238324364392</v>
      </c>
      <c r="C80" s="53"/>
      <c r="D80" s="53"/>
      <c r="E80" s="53"/>
      <c r="F80" s="53"/>
      <c r="G80" s="54">
        <f>SUM(G77:G79)</f>
        <v>78285333.47999999</v>
      </c>
    </row>
  </sheetData>
  <sheetProtection/>
  <mergeCells count="2">
    <mergeCell ref="A1:G1"/>
    <mergeCell ref="A2:G2"/>
  </mergeCells>
  <printOptions horizontalCentered="1"/>
  <pageMargins left="0.25" right="0.25" top="0.25" bottom="0.75" header="0" footer="0.25"/>
  <pageSetup fitToHeight="1" fitToWidth="1" horizontalDpi="300" verticalDpi="300" orientation="portrait" scale="82" r:id="rId1"/>
  <headerFooter alignWithMargins="0">
    <oddFooter>&amp;C&amp;"Times New Roman,Regular"Nebraska Department of Revenue, Property Assessment Division 2016 Annual Report&amp;R&amp;"Times New Roman,Regular"Table 16, Page 92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2016-02-28T16:54:42Z</cp:lastPrinted>
  <dcterms:created xsi:type="dcterms:W3CDTF">1999-10-22T15:02:45Z</dcterms:created>
  <dcterms:modified xsi:type="dcterms:W3CDTF">2017-02-07T20:39:09Z</dcterms:modified>
  <cp:category/>
  <cp:version/>
  <cp:contentType/>
  <cp:contentStatus/>
</cp:coreProperties>
</file>